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Hitting &amp; Pitching" sheetId="1" r:id="rId1"/>
    <sheet name="Playoffs Stat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<sst xmlns="http://schemas.openxmlformats.org/spreadsheetml/2006/main" count="98" uniqueCount="48">
  <si>
    <t>GP</t>
  </si>
  <si>
    <t>AB</t>
  </si>
  <si>
    <t>H</t>
  </si>
  <si>
    <t>AVG</t>
  </si>
  <si>
    <t>RBI</t>
  </si>
  <si>
    <t>1B</t>
  </si>
  <si>
    <t>2B</t>
  </si>
  <si>
    <t>3B</t>
  </si>
  <si>
    <t>HR</t>
  </si>
  <si>
    <t>XBH</t>
  </si>
  <si>
    <t>RS</t>
  </si>
  <si>
    <t>TLB</t>
  </si>
  <si>
    <t>SL %</t>
  </si>
  <si>
    <t>W</t>
  </si>
  <si>
    <t>L</t>
  </si>
  <si>
    <t>PCT</t>
  </si>
  <si>
    <t>IP</t>
  </si>
  <si>
    <t>RA</t>
  </si>
  <si>
    <t>RPG</t>
  </si>
  <si>
    <t>TOTALS</t>
  </si>
  <si>
    <t>SVS</t>
  </si>
  <si>
    <t>Vin Digilio</t>
  </si>
  <si>
    <t>Brian Fallon</t>
  </si>
  <si>
    <t>Tim Schofield</t>
  </si>
  <si>
    <t>Paul Lamarre</t>
  </si>
  <si>
    <t>Chuck Kostro</t>
  </si>
  <si>
    <t>Chris White</t>
  </si>
  <si>
    <t>Gordon Broz</t>
  </si>
  <si>
    <t>Lou Rabito</t>
  </si>
  <si>
    <t>Mike Norian</t>
  </si>
  <si>
    <t>Tom DiPaolo</t>
  </si>
  <si>
    <t>John Roche</t>
  </si>
  <si>
    <t>Isaac Machado</t>
  </si>
  <si>
    <t>Brett Loosian</t>
  </si>
  <si>
    <t>Andy Schlenker</t>
  </si>
  <si>
    <t>Jamie Jackson</t>
  </si>
  <si>
    <t>Al Miller</t>
  </si>
  <si>
    <t>Mike Clements</t>
  </si>
  <si>
    <t>Carol Cox</t>
  </si>
  <si>
    <t>Pete Deluca</t>
  </si>
  <si>
    <t>Matt Delvecchio</t>
  </si>
  <si>
    <t>Sean Malone</t>
  </si>
  <si>
    <t>Charlie Guido</t>
  </si>
  <si>
    <t>Final 2001 Motor Pool Renegades Stats     12 wins 2 losses .857 PCT</t>
  </si>
  <si>
    <t>BATTING STATS</t>
  </si>
  <si>
    <t>Player</t>
  </si>
  <si>
    <t>PITCHING STATS</t>
  </si>
  <si>
    <t>Final 2001 Motor Pool Renegades Playoff Stats     3 wins 2 losses .600 PCT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</si>
</sst>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10"/>
      <color indexed="36"/>
      <name val="Arial"/>
      <family val="2"/>
    </font>
    <font>
      <sz val="11"/>
      <name val="Arial"/>
      <family val="2"/>
    </font>
    <font>
      <b/>
      <sz val="12"/>
      <color indexed="18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5" fillId="2" borderId="10" xfId="0" applyFont="1" applyFill="1" applyBorder="1" applyAlignment="1">
      <alignment horizontal="left"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164" fontId="8" fillId="34" borderId="15" xfId="0" applyNumberFormat="1" applyFont="1" applyFill="1" applyBorder="1" applyAlignment="1">
      <alignment/>
    </xf>
    <xf numFmtId="164" fontId="8" fillId="34" borderId="16" xfId="0" applyNumberFormat="1" applyFont="1" applyFill="1" applyBorder="1" applyAlignment="1">
      <alignment/>
    </xf>
    <xf numFmtId="0" fontId="45" fillId="2" borderId="10" xfId="0" applyFont="1" applyFill="1" applyBorder="1" applyAlignment="1">
      <alignment/>
    </xf>
    <xf numFmtId="0" fontId="45" fillId="2" borderId="17" xfId="0" applyFont="1" applyFill="1" applyBorder="1" applyAlignment="1">
      <alignment horizontal="centerContinuous"/>
    </xf>
    <xf numFmtId="164" fontId="45" fillId="2" borderId="17" xfId="0" applyNumberFormat="1" applyFont="1" applyFill="1" applyBorder="1" applyAlignment="1">
      <alignment horizontal="centerContinuous"/>
    </xf>
    <xf numFmtId="0" fontId="45" fillId="2" borderId="18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164" fontId="45" fillId="33" borderId="12" xfId="0" applyNumberFormat="1" applyFont="1" applyFill="1" applyBorder="1" applyAlignment="1">
      <alignment horizontal="right"/>
    </xf>
    <xf numFmtId="2" fontId="8" fillId="34" borderId="15" xfId="0" applyNumberFormat="1" applyFont="1" applyFill="1" applyBorder="1" applyAlignment="1">
      <alignment horizontal="right"/>
    </xf>
    <xf numFmtId="0" fontId="8" fillId="34" borderId="16" xfId="0" applyFont="1" applyFill="1" applyBorder="1" applyAlignment="1">
      <alignment horizontal="center"/>
    </xf>
    <xf numFmtId="0" fontId="45" fillId="2" borderId="17" xfId="0" applyFont="1" applyFill="1" applyBorder="1" applyAlignment="1">
      <alignment/>
    </xf>
    <xf numFmtId="0" fontId="45" fillId="2" borderId="18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164" fontId="9" fillId="35" borderId="0" xfId="0" applyNumberFormat="1" applyFont="1" applyFill="1" applyBorder="1" applyAlignment="1">
      <alignment/>
    </xf>
    <xf numFmtId="164" fontId="9" fillId="35" borderId="20" xfId="0" applyNumberFormat="1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9" fillId="36" borderId="22" xfId="0" applyFont="1" applyFill="1" applyBorder="1" applyAlignment="1">
      <alignment horizontal="center"/>
    </xf>
    <xf numFmtId="164" fontId="9" fillId="36" borderId="22" xfId="0" applyNumberFormat="1" applyFont="1" applyFill="1" applyBorder="1" applyAlignment="1">
      <alignment/>
    </xf>
    <xf numFmtId="164" fontId="9" fillId="36" borderId="23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2" fontId="9" fillId="35" borderId="0" xfId="0" applyNumberFormat="1" applyFont="1" applyFill="1" applyBorder="1" applyAlignment="1">
      <alignment horizontal="right"/>
    </xf>
    <xf numFmtId="0" fontId="9" fillId="35" borderId="20" xfId="0" applyFont="1" applyFill="1" applyBorder="1" applyAlignment="1">
      <alignment horizontal="center"/>
    </xf>
    <xf numFmtId="2" fontId="9" fillId="36" borderId="22" xfId="0" applyNumberFormat="1" applyFont="1" applyFill="1" applyBorder="1" applyAlignment="1">
      <alignment horizontal="right"/>
    </xf>
    <xf numFmtId="0" fontId="9" fillId="36" borderId="23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Continuous" vertical="center"/>
    </xf>
    <xf numFmtId="0" fontId="45" fillId="33" borderId="12" xfId="0" applyFont="1" applyFill="1" applyBorder="1" applyAlignment="1">
      <alignment horizontal="centerContinuous"/>
    </xf>
    <xf numFmtId="0" fontId="45" fillId="33" borderId="13" xfId="0" applyFont="1" applyFill="1" applyBorder="1" applyAlignment="1">
      <alignment horizontal="centerContinuous"/>
    </xf>
    <xf numFmtId="164" fontId="45" fillId="2" borderId="17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45" fillId="33" borderId="12" xfId="0" applyFont="1" applyFill="1" applyBorder="1" applyAlignment="1">
      <alignment horizontal="right"/>
    </xf>
    <xf numFmtId="2" fontId="8" fillId="34" borderId="15" xfId="0" applyNumberFormat="1" applyFont="1" applyFill="1" applyBorder="1" applyAlignment="1">
      <alignment/>
    </xf>
    <xf numFmtId="0" fontId="45" fillId="34" borderId="17" xfId="0" applyFont="1" applyFill="1" applyBorder="1" applyAlignment="1">
      <alignment horizontal="centerContinuous"/>
    </xf>
    <xf numFmtId="0" fontId="45" fillId="34" borderId="18" xfId="0" applyFont="1" applyFill="1" applyBorder="1" applyAlignment="1">
      <alignment horizontal="centerContinuous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2" fontId="9" fillId="35" borderId="0" xfId="0" applyNumberFormat="1" applyFont="1" applyFill="1" applyBorder="1" applyAlignment="1">
      <alignment/>
    </xf>
    <xf numFmtId="2" fontId="9" fillId="36" borderId="22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164" fontId="9" fillId="33" borderId="0" xfId="0" applyNumberFormat="1" applyFont="1" applyFill="1" applyBorder="1" applyAlignment="1">
      <alignment/>
    </xf>
    <xf numFmtId="164" fontId="9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164" fontId="9" fillId="33" borderId="22" xfId="0" applyNumberFormat="1" applyFont="1" applyFill="1" applyBorder="1" applyAlignment="1">
      <alignment/>
    </xf>
    <xf numFmtId="164" fontId="9" fillId="33" borderId="2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40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20.7109375" style="0" customWidth="1"/>
    <col min="2" max="14" width="6.7109375" style="0" customWidth="1"/>
  </cols>
  <sheetData>
    <row r="3" spans="1:14" ht="19.5" customHeight="1">
      <c r="A3" s="59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6" ht="19.5" customHeight="1">
      <c r="A4" s="13" t="s">
        <v>44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P4" s="4"/>
    </row>
    <row r="5" spans="1:14" ht="16.5" thickBot="1">
      <c r="A5" s="14" t="s">
        <v>45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6" t="s">
        <v>12</v>
      </c>
    </row>
    <row r="6" spans="1:14" ht="15.75">
      <c r="A6" s="31" t="s">
        <v>21</v>
      </c>
      <c r="B6" s="32">
        <v>10</v>
      </c>
      <c r="C6" s="32">
        <v>37</v>
      </c>
      <c r="D6" s="32">
        <v>25</v>
      </c>
      <c r="E6" s="33">
        <f>D6/C6</f>
        <v>0.6756756756756757</v>
      </c>
      <c r="F6" s="32">
        <v>7</v>
      </c>
      <c r="G6" s="32">
        <v>20</v>
      </c>
      <c r="H6" s="32">
        <v>3</v>
      </c>
      <c r="I6" s="32">
        <v>2</v>
      </c>
      <c r="J6" s="32">
        <v>0</v>
      </c>
      <c r="K6" s="32">
        <f>H6+I6+J6</f>
        <v>5</v>
      </c>
      <c r="L6" s="32">
        <v>18</v>
      </c>
      <c r="M6" s="32">
        <f>G6+H6*2+I6*3+J6*4</f>
        <v>32</v>
      </c>
      <c r="N6" s="34">
        <f>M6/C6</f>
        <v>0.8648648648648649</v>
      </c>
    </row>
    <row r="7" spans="1:14" ht="15.75">
      <c r="A7" s="62" t="s">
        <v>22</v>
      </c>
      <c r="B7" s="63">
        <v>5</v>
      </c>
      <c r="C7" s="63">
        <v>9</v>
      </c>
      <c r="D7" s="63">
        <v>6</v>
      </c>
      <c r="E7" s="64">
        <f>D7/C7</f>
        <v>0.6666666666666666</v>
      </c>
      <c r="F7" s="63">
        <v>6</v>
      </c>
      <c r="G7" s="63">
        <v>6</v>
      </c>
      <c r="H7" s="63">
        <v>0</v>
      </c>
      <c r="I7" s="63">
        <v>0</v>
      </c>
      <c r="J7" s="63">
        <v>0</v>
      </c>
      <c r="K7" s="63">
        <f>H7+I7+J7</f>
        <v>0</v>
      </c>
      <c r="L7" s="63">
        <v>1</v>
      </c>
      <c r="M7" s="63">
        <f>G7+H7*2+I7*3+J7*4</f>
        <v>6</v>
      </c>
      <c r="N7" s="65">
        <f>M7/C7</f>
        <v>0.6666666666666666</v>
      </c>
    </row>
    <row r="8" spans="1:14" ht="15.75">
      <c r="A8" s="31" t="s">
        <v>23</v>
      </c>
      <c r="B8" s="32">
        <v>2</v>
      </c>
      <c r="C8" s="32">
        <v>5</v>
      </c>
      <c r="D8" s="32">
        <v>3</v>
      </c>
      <c r="E8" s="33">
        <f aca="true" t="shared" si="0" ref="E8:E27">D8/C8</f>
        <v>0.6</v>
      </c>
      <c r="F8" s="32">
        <v>0</v>
      </c>
      <c r="G8" s="32">
        <v>2</v>
      </c>
      <c r="H8" s="32">
        <v>1</v>
      </c>
      <c r="I8" s="32">
        <v>0</v>
      </c>
      <c r="J8" s="32">
        <v>0</v>
      </c>
      <c r="K8" s="32">
        <f aca="true" t="shared" si="1" ref="K8:K27">H8+I8+J8</f>
        <v>1</v>
      </c>
      <c r="L8" s="32">
        <v>2</v>
      </c>
      <c r="M8" s="32">
        <f aca="true" t="shared" si="2" ref="M8:M27">G8+H8*2+I8*3+J8*4</f>
        <v>4</v>
      </c>
      <c r="N8" s="34">
        <f aca="true" t="shared" si="3" ref="N8:N27">M8/C8</f>
        <v>0.8</v>
      </c>
    </row>
    <row r="9" spans="1:14" ht="15.75">
      <c r="A9" s="62" t="s">
        <v>24</v>
      </c>
      <c r="B9" s="63">
        <v>12</v>
      </c>
      <c r="C9" s="63">
        <v>45</v>
      </c>
      <c r="D9" s="63">
        <v>27</v>
      </c>
      <c r="E9" s="64">
        <f t="shared" si="0"/>
        <v>0.6</v>
      </c>
      <c r="F9" s="63">
        <v>15</v>
      </c>
      <c r="G9" s="63">
        <v>21</v>
      </c>
      <c r="H9" s="63">
        <v>3</v>
      </c>
      <c r="I9" s="63">
        <v>1</v>
      </c>
      <c r="J9" s="63">
        <v>2</v>
      </c>
      <c r="K9" s="63">
        <f t="shared" si="1"/>
        <v>6</v>
      </c>
      <c r="L9" s="63">
        <v>13</v>
      </c>
      <c r="M9" s="63">
        <f t="shared" si="2"/>
        <v>38</v>
      </c>
      <c r="N9" s="65">
        <f t="shared" si="3"/>
        <v>0.8444444444444444</v>
      </c>
    </row>
    <row r="10" spans="1:14" ht="15.75">
      <c r="A10" s="31" t="s">
        <v>25</v>
      </c>
      <c r="B10" s="32">
        <v>11</v>
      </c>
      <c r="C10" s="32">
        <v>39</v>
      </c>
      <c r="D10" s="32">
        <v>23</v>
      </c>
      <c r="E10" s="33">
        <f>D10/C10</f>
        <v>0.5897435897435898</v>
      </c>
      <c r="F10" s="32">
        <v>20</v>
      </c>
      <c r="G10" s="32">
        <v>15</v>
      </c>
      <c r="H10" s="32">
        <v>4</v>
      </c>
      <c r="I10" s="32">
        <v>2</v>
      </c>
      <c r="J10" s="32">
        <v>2</v>
      </c>
      <c r="K10" s="32">
        <f>H10+I10+J10</f>
        <v>8</v>
      </c>
      <c r="L10" s="32">
        <v>11</v>
      </c>
      <c r="M10" s="32">
        <f>G10+H10*2+I10*3+J10*4</f>
        <v>37</v>
      </c>
      <c r="N10" s="34">
        <f>M10/C10</f>
        <v>0.9487179487179487</v>
      </c>
    </row>
    <row r="11" spans="1:14" ht="15.75">
      <c r="A11" s="62" t="s">
        <v>26</v>
      </c>
      <c r="B11" s="63">
        <v>11</v>
      </c>
      <c r="C11" s="63">
        <v>38</v>
      </c>
      <c r="D11" s="63">
        <v>21</v>
      </c>
      <c r="E11" s="64">
        <f t="shared" si="0"/>
        <v>0.5526315789473685</v>
      </c>
      <c r="F11" s="63">
        <v>7</v>
      </c>
      <c r="G11" s="63">
        <v>17</v>
      </c>
      <c r="H11" s="63">
        <v>0</v>
      </c>
      <c r="I11" s="63">
        <v>2</v>
      </c>
      <c r="J11" s="63">
        <v>2</v>
      </c>
      <c r="K11" s="63">
        <f t="shared" si="1"/>
        <v>4</v>
      </c>
      <c r="L11" s="63">
        <v>18</v>
      </c>
      <c r="M11" s="63">
        <f t="shared" si="2"/>
        <v>31</v>
      </c>
      <c r="N11" s="65">
        <f t="shared" si="3"/>
        <v>0.8157894736842105</v>
      </c>
    </row>
    <row r="12" spans="1:14" ht="15.75">
      <c r="A12" s="31" t="s">
        <v>27</v>
      </c>
      <c r="B12" s="32">
        <v>8</v>
      </c>
      <c r="C12" s="32">
        <v>30</v>
      </c>
      <c r="D12" s="32">
        <v>16</v>
      </c>
      <c r="E12" s="33">
        <f t="shared" si="0"/>
        <v>0.5333333333333333</v>
      </c>
      <c r="F12" s="32">
        <v>7</v>
      </c>
      <c r="G12" s="32">
        <v>13</v>
      </c>
      <c r="H12" s="32">
        <v>3</v>
      </c>
      <c r="I12" s="32">
        <v>0</v>
      </c>
      <c r="J12" s="32">
        <v>0</v>
      </c>
      <c r="K12" s="32">
        <f t="shared" si="1"/>
        <v>3</v>
      </c>
      <c r="L12" s="32">
        <v>7</v>
      </c>
      <c r="M12" s="32">
        <f t="shared" si="2"/>
        <v>19</v>
      </c>
      <c r="N12" s="34">
        <f t="shared" si="3"/>
        <v>0.6333333333333333</v>
      </c>
    </row>
    <row r="13" spans="1:14" ht="15.75">
      <c r="A13" s="62" t="s">
        <v>28</v>
      </c>
      <c r="B13" s="63">
        <v>8</v>
      </c>
      <c r="C13" s="63">
        <v>17</v>
      </c>
      <c r="D13" s="63">
        <v>9</v>
      </c>
      <c r="E13" s="64">
        <f>D13/C13</f>
        <v>0.5294117647058824</v>
      </c>
      <c r="F13" s="63">
        <v>5</v>
      </c>
      <c r="G13" s="63">
        <v>8</v>
      </c>
      <c r="H13" s="63">
        <v>1</v>
      </c>
      <c r="I13" s="63">
        <v>0</v>
      </c>
      <c r="J13" s="63">
        <v>0</v>
      </c>
      <c r="K13" s="63">
        <f>H13+I13+J13</f>
        <v>1</v>
      </c>
      <c r="L13" s="63">
        <v>6</v>
      </c>
      <c r="M13" s="63">
        <f>G13+H13*2+I13*3+J13*4</f>
        <v>10</v>
      </c>
      <c r="N13" s="65">
        <f>M13/C13</f>
        <v>0.5882352941176471</v>
      </c>
    </row>
    <row r="14" spans="1:14" ht="15.75">
      <c r="A14" s="31" t="s">
        <v>29</v>
      </c>
      <c r="B14" s="32">
        <v>13</v>
      </c>
      <c r="C14" s="32">
        <v>49</v>
      </c>
      <c r="D14" s="32">
        <v>25</v>
      </c>
      <c r="E14" s="33">
        <f t="shared" si="0"/>
        <v>0.5102040816326531</v>
      </c>
      <c r="F14" s="32">
        <v>17</v>
      </c>
      <c r="G14" s="32">
        <v>17</v>
      </c>
      <c r="H14" s="32">
        <v>5</v>
      </c>
      <c r="I14" s="32">
        <v>2</v>
      </c>
      <c r="J14" s="32">
        <v>1</v>
      </c>
      <c r="K14" s="32">
        <f t="shared" si="1"/>
        <v>8</v>
      </c>
      <c r="L14" s="32">
        <v>16</v>
      </c>
      <c r="M14" s="32">
        <f t="shared" si="2"/>
        <v>37</v>
      </c>
      <c r="N14" s="34">
        <f t="shared" si="3"/>
        <v>0.7551020408163265</v>
      </c>
    </row>
    <row r="15" spans="1:14" ht="15.75">
      <c r="A15" s="62" t="s">
        <v>30</v>
      </c>
      <c r="B15" s="63">
        <v>8</v>
      </c>
      <c r="C15" s="63">
        <v>25</v>
      </c>
      <c r="D15" s="63">
        <v>12</v>
      </c>
      <c r="E15" s="64">
        <f t="shared" si="0"/>
        <v>0.48</v>
      </c>
      <c r="F15" s="63">
        <v>5</v>
      </c>
      <c r="G15" s="63">
        <v>12</v>
      </c>
      <c r="H15" s="63">
        <v>0</v>
      </c>
      <c r="I15" s="63">
        <v>0</v>
      </c>
      <c r="J15" s="63">
        <v>0</v>
      </c>
      <c r="K15" s="63">
        <f t="shared" si="1"/>
        <v>0</v>
      </c>
      <c r="L15" s="63">
        <v>3</v>
      </c>
      <c r="M15" s="63">
        <f t="shared" si="2"/>
        <v>12</v>
      </c>
      <c r="N15" s="65">
        <f t="shared" si="3"/>
        <v>0.48</v>
      </c>
    </row>
    <row r="16" spans="1:14" ht="15.75">
      <c r="A16" s="31" t="s">
        <v>31</v>
      </c>
      <c r="B16" s="32">
        <v>14</v>
      </c>
      <c r="C16" s="32">
        <v>51</v>
      </c>
      <c r="D16" s="32">
        <v>24</v>
      </c>
      <c r="E16" s="33">
        <f t="shared" si="0"/>
        <v>0.47058823529411764</v>
      </c>
      <c r="F16" s="32">
        <v>21</v>
      </c>
      <c r="G16" s="32">
        <v>17</v>
      </c>
      <c r="H16" s="32">
        <v>4</v>
      </c>
      <c r="I16" s="32">
        <v>1</v>
      </c>
      <c r="J16" s="32">
        <v>2</v>
      </c>
      <c r="K16" s="32">
        <f t="shared" si="1"/>
        <v>7</v>
      </c>
      <c r="L16" s="32">
        <v>18</v>
      </c>
      <c r="M16" s="32">
        <f t="shared" si="2"/>
        <v>36</v>
      </c>
      <c r="N16" s="34">
        <f t="shared" si="3"/>
        <v>0.7058823529411765</v>
      </c>
    </row>
    <row r="17" spans="1:14" ht="15.75">
      <c r="A17" s="62" t="s">
        <v>32</v>
      </c>
      <c r="B17" s="63">
        <v>5</v>
      </c>
      <c r="C17" s="63">
        <v>11</v>
      </c>
      <c r="D17" s="63">
        <v>5</v>
      </c>
      <c r="E17" s="64">
        <f>D17/C17</f>
        <v>0.45454545454545453</v>
      </c>
      <c r="F17" s="63">
        <v>4</v>
      </c>
      <c r="G17" s="63">
        <v>4</v>
      </c>
      <c r="H17" s="63">
        <v>1</v>
      </c>
      <c r="I17" s="63">
        <v>0</v>
      </c>
      <c r="J17" s="63">
        <v>0</v>
      </c>
      <c r="K17" s="63">
        <f>H17+I17+J17</f>
        <v>1</v>
      </c>
      <c r="L17" s="63">
        <v>2</v>
      </c>
      <c r="M17" s="63">
        <f>G17+H17*2+I17*3+J17*4</f>
        <v>6</v>
      </c>
      <c r="N17" s="65">
        <f>M17/C17</f>
        <v>0.5454545454545454</v>
      </c>
    </row>
    <row r="18" spans="1:14" ht="15.75">
      <c r="A18" s="31" t="s">
        <v>33</v>
      </c>
      <c r="B18" s="32">
        <v>13</v>
      </c>
      <c r="C18" s="32">
        <v>29</v>
      </c>
      <c r="D18" s="32">
        <v>13</v>
      </c>
      <c r="E18" s="33">
        <f t="shared" si="0"/>
        <v>0.4482758620689655</v>
      </c>
      <c r="F18" s="32">
        <v>7</v>
      </c>
      <c r="G18" s="32">
        <v>13</v>
      </c>
      <c r="H18" s="32">
        <v>0</v>
      </c>
      <c r="I18" s="32">
        <v>0</v>
      </c>
      <c r="J18" s="32">
        <v>0</v>
      </c>
      <c r="K18" s="32">
        <f t="shared" si="1"/>
        <v>0</v>
      </c>
      <c r="L18" s="32">
        <v>6</v>
      </c>
      <c r="M18" s="32">
        <f t="shared" si="2"/>
        <v>13</v>
      </c>
      <c r="N18" s="34">
        <f t="shared" si="3"/>
        <v>0.4482758620689655</v>
      </c>
    </row>
    <row r="19" spans="1:14" ht="15.75">
      <c r="A19" s="62" t="s">
        <v>34</v>
      </c>
      <c r="B19" s="63">
        <v>3</v>
      </c>
      <c r="C19" s="63">
        <v>5</v>
      </c>
      <c r="D19" s="63">
        <v>2</v>
      </c>
      <c r="E19" s="64">
        <f>D19/C19</f>
        <v>0.4</v>
      </c>
      <c r="F19" s="63">
        <v>0</v>
      </c>
      <c r="G19" s="63">
        <v>1</v>
      </c>
      <c r="H19" s="63">
        <v>1</v>
      </c>
      <c r="I19" s="63">
        <v>0</v>
      </c>
      <c r="J19" s="63">
        <v>0</v>
      </c>
      <c r="K19" s="63">
        <f>H19+I19+J19</f>
        <v>1</v>
      </c>
      <c r="L19" s="63">
        <v>2</v>
      </c>
      <c r="M19" s="63">
        <f>G19+H19*2+I19*3+J19*4</f>
        <v>3</v>
      </c>
      <c r="N19" s="65">
        <f>M19/C19</f>
        <v>0.6</v>
      </c>
    </row>
    <row r="20" spans="1:14" ht="15.75">
      <c r="A20" s="31" t="s">
        <v>35</v>
      </c>
      <c r="B20" s="32">
        <v>8</v>
      </c>
      <c r="C20" s="32">
        <v>26</v>
      </c>
      <c r="D20" s="32">
        <v>10</v>
      </c>
      <c r="E20" s="33">
        <f>D20/C20</f>
        <v>0.38461538461538464</v>
      </c>
      <c r="F20" s="32">
        <v>5</v>
      </c>
      <c r="G20" s="32">
        <v>9</v>
      </c>
      <c r="H20" s="32">
        <v>1</v>
      </c>
      <c r="I20" s="32">
        <v>0</v>
      </c>
      <c r="J20" s="32">
        <v>0</v>
      </c>
      <c r="K20" s="32">
        <f>H20+I20+J20</f>
        <v>1</v>
      </c>
      <c r="L20" s="32">
        <v>7</v>
      </c>
      <c r="M20" s="32">
        <f>G20+H20*2+I20*3+J20*4</f>
        <v>11</v>
      </c>
      <c r="N20" s="34">
        <f>M20/C20</f>
        <v>0.4230769230769231</v>
      </c>
    </row>
    <row r="21" spans="1:14" ht="15.75">
      <c r="A21" s="62" t="s">
        <v>36</v>
      </c>
      <c r="B21" s="63">
        <v>5</v>
      </c>
      <c r="C21" s="63">
        <v>13</v>
      </c>
      <c r="D21" s="63">
        <v>5</v>
      </c>
      <c r="E21" s="64">
        <f t="shared" si="0"/>
        <v>0.38461538461538464</v>
      </c>
      <c r="F21" s="63">
        <v>2</v>
      </c>
      <c r="G21" s="63">
        <v>5</v>
      </c>
      <c r="H21" s="63">
        <v>0</v>
      </c>
      <c r="I21" s="63">
        <v>0</v>
      </c>
      <c r="J21" s="63">
        <v>0</v>
      </c>
      <c r="K21" s="63">
        <f t="shared" si="1"/>
        <v>0</v>
      </c>
      <c r="L21" s="63">
        <v>1</v>
      </c>
      <c r="M21" s="63">
        <f t="shared" si="2"/>
        <v>5</v>
      </c>
      <c r="N21" s="65">
        <f t="shared" si="3"/>
        <v>0.38461538461538464</v>
      </c>
    </row>
    <row r="22" spans="1:14" ht="15.75">
      <c r="A22" s="31" t="s">
        <v>37</v>
      </c>
      <c r="B22" s="32">
        <v>14</v>
      </c>
      <c r="C22" s="32">
        <v>37</v>
      </c>
      <c r="D22" s="32">
        <v>12</v>
      </c>
      <c r="E22" s="33">
        <f t="shared" si="0"/>
        <v>0.32432432432432434</v>
      </c>
      <c r="F22" s="32">
        <v>6</v>
      </c>
      <c r="G22" s="32">
        <v>12</v>
      </c>
      <c r="H22" s="32">
        <v>0</v>
      </c>
      <c r="I22" s="32">
        <v>0</v>
      </c>
      <c r="J22" s="32">
        <v>0</v>
      </c>
      <c r="K22" s="32">
        <f t="shared" si="1"/>
        <v>0</v>
      </c>
      <c r="L22" s="32">
        <v>5</v>
      </c>
      <c r="M22" s="32">
        <f t="shared" si="2"/>
        <v>12</v>
      </c>
      <c r="N22" s="34">
        <f t="shared" si="3"/>
        <v>0.32432432432432434</v>
      </c>
    </row>
    <row r="23" spans="1:14" ht="15.75">
      <c r="A23" s="62" t="s">
        <v>38</v>
      </c>
      <c r="B23" s="63">
        <v>11</v>
      </c>
      <c r="C23" s="63">
        <v>26</v>
      </c>
      <c r="D23" s="63">
        <v>8</v>
      </c>
      <c r="E23" s="64">
        <f t="shared" si="0"/>
        <v>0.3076923076923077</v>
      </c>
      <c r="F23" s="63">
        <v>1</v>
      </c>
      <c r="G23" s="63">
        <v>8</v>
      </c>
      <c r="H23" s="63">
        <v>0</v>
      </c>
      <c r="I23" s="63">
        <v>0</v>
      </c>
      <c r="J23" s="63">
        <v>0</v>
      </c>
      <c r="K23" s="63">
        <f t="shared" si="1"/>
        <v>0</v>
      </c>
      <c r="L23" s="63">
        <v>5</v>
      </c>
      <c r="M23" s="63">
        <f t="shared" si="2"/>
        <v>8</v>
      </c>
      <c r="N23" s="65">
        <f t="shared" si="3"/>
        <v>0.3076923076923077</v>
      </c>
    </row>
    <row r="24" spans="1:14" ht="15.75">
      <c r="A24" s="31" t="s">
        <v>39</v>
      </c>
      <c r="B24" s="32">
        <v>9</v>
      </c>
      <c r="C24" s="32">
        <v>18</v>
      </c>
      <c r="D24" s="32">
        <v>5</v>
      </c>
      <c r="E24" s="33">
        <f>D24/C24</f>
        <v>0.2777777777777778</v>
      </c>
      <c r="F24" s="32">
        <v>5</v>
      </c>
      <c r="G24" s="32">
        <v>5</v>
      </c>
      <c r="H24" s="32">
        <v>0</v>
      </c>
      <c r="I24" s="32">
        <v>0</v>
      </c>
      <c r="J24" s="32">
        <v>0</v>
      </c>
      <c r="K24" s="32">
        <f>H24+I24+J24</f>
        <v>0</v>
      </c>
      <c r="L24" s="32">
        <v>4</v>
      </c>
      <c r="M24" s="32">
        <f>G24+H24*2+I24*3+J24*4</f>
        <v>5</v>
      </c>
      <c r="N24" s="34">
        <f>M24/C24</f>
        <v>0.2777777777777778</v>
      </c>
    </row>
    <row r="25" spans="1:14" ht="15.75">
      <c r="A25" s="62" t="s">
        <v>40</v>
      </c>
      <c r="B25" s="63">
        <v>5</v>
      </c>
      <c r="C25" s="63">
        <v>16</v>
      </c>
      <c r="D25" s="63">
        <v>4</v>
      </c>
      <c r="E25" s="64">
        <f t="shared" si="0"/>
        <v>0.25</v>
      </c>
      <c r="F25" s="63">
        <v>4</v>
      </c>
      <c r="G25" s="63">
        <v>4</v>
      </c>
      <c r="H25" s="63">
        <v>0</v>
      </c>
      <c r="I25" s="63">
        <v>0</v>
      </c>
      <c r="J25" s="63">
        <v>0</v>
      </c>
      <c r="K25" s="63">
        <f t="shared" si="1"/>
        <v>0</v>
      </c>
      <c r="L25" s="63">
        <v>3</v>
      </c>
      <c r="M25" s="63">
        <f t="shared" si="2"/>
        <v>4</v>
      </c>
      <c r="N25" s="65">
        <f t="shared" si="3"/>
        <v>0.25</v>
      </c>
    </row>
    <row r="26" spans="1:14" ht="15.75">
      <c r="A26" s="31" t="s">
        <v>41</v>
      </c>
      <c r="B26" s="32">
        <v>1</v>
      </c>
      <c r="C26" s="32">
        <v>4</v>
      </c>
      <c r="D26" s="32">
        <v>1</v>
      </c>
      <c r="E26" s="33">
        <f>D26/C26</f>
        <v>0.25</v>
      </c>
      <c r="F26" s="32">
        <v>1</v>
      </c>
      <c r="G26" s="32">
        <v>1</v>
      </c>
      <c r="H26" s="32">
        <v>0</v>
      </c>
      <c r="I26" s="32">
        <v>0</v>
      </c>
      <c r="J26" s="32">
        <v>0</v>
      </c>
      <c r="K26" s="32">
        <f>H26+I26+J26</f>
        <v>0</v>
      </c>
      <c r="L26" s="32">
        <v>2</v>
      </c>
      <c r="M26" s="32">
        <f>G26+H26*2+I26*3+J26*4</f>
        <v>1</v>
      </c>
      <c r="N26" s="34">
        <f>M26/C26</f>
        <v>0.25</v>
      </c>
    </row>
    <row r="27" spans="1:14" ht="16.5" thickBot="1">
      <c r="A27" s="66" t="s">
        <v>42</v>
      </c>
      <c r="B27" s="67">
        <v>1</v>
      </c>
      <c r="C27" s="67">
        <v>2</v>
      </c>
      <c r="D27" s="67">
        <v>0</v>
      </c>
      <c r="E27" s="68">
        <f t="shared" si="0"/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f t="shared" si="1"/>
        <v>0</v>
      </c>
      <c r="L27" s="67">
        <v>0</v>
      </c>
      <c r="M27" s="67">
        <f t="shared" si="2"/>
        <v>0</v>
      </c>
      <c r="N27" s="69">
        <f t="shared" si="3"/>
        <v>0</v>
      </c>
    </row>
    <row r="28" spans="1:14" ht="15.75">
      <c r="A28" s="17" t="s">
        <v>19</v>
      </c>
      <c r="B28" s="18">
        <v>14</v>
      </c>
      <c r="C28" s="18">
        <f>SUM(C6:C27)</f>
        <v>532</v>
      </c>
      <c r="D28" s="18">
        <f>SUM(D6:D27)</f>
        <v>256</v>
      </c>
      <c r="E28" s="19">
        <f>D28/C28</f>
        <v>0.48120300751879697</v>
      </c>
      <c r="F28" s="18">
        <f>SUM(F6:F27)</f>
        <v>145</v>
      </c>
      <c r="G28" s="18">
        <f>SUM(G6:G27)</f>
        <v>210</v>
      </c>
      <c r="H28" s="18">
        <f>SUM(H6:H27)</f>
        <v>27</v>
      </c>
      <c r="I28" s="18">
        <f>SUM(I6:I27)</f>
        <v>10</v>
      </c>
      <c r="J28" s="18">
        <f>SUM(J6:J27)</f>
        <v>9</v>
      </c>
      <c r="K28" s="18">
        <f>H28+I28+J28</f>
        <v>46</v>
      </c>
      <c r="L28" s="18">
        <f>SUM(L6:L27)</f>
        <v>150</v>
      </c>
      <c r="M28" s="18">
        <f>G28+H28*2+I28*3+J28*4</f>
        <v>330</v>
      </c>
      <c r="N28" s="20">
        <f>M28/C28</f>
        <v>0.6203007518796992</v>
      </c>
    </row>
    <row r="29" spans="1:14" ht="15.75">
      <c r="A29" s="39"/>
      <c r="B29" s="39"/>
      <c r="C29" s="39"/>
      <c r="D29" s="39"/>
      <c r="E29" s="40"/>
      <c r="F29" s="39"/>
      <c r="G29" s="39"/>
      <c r="H29" s="39"/>
      <c r="I29" s="39"/>
      <c r="J29" s="39"/>
      <c r="K29" s="39"/>
      <c r="L29" s="39"/>
      <c r="M29" s="39"/>
      <c r="N29" s="40"/>
    </row>
    <row r="30" spans="1:14" ht="15.75">
      <c r="A30" s="39"/>
      <c r="B30" s="39"/>
      <c r="C30" s="39"/>
      <c r="D30" s="39"/>
      <c r="E30" s="40"/>
      <c r="F30" s="39"/>
      <c r="G30" s="39"/>
      <c r="H30" s="39"/>
      <c r="I30" s="39"/>
      <c r="J30" s="39"/>
      <c r="K30" s="39"/>
      <c r="L30" s="39"/>
      <c r="M30" s="39"/>
      <c r="N30" s="40"/>
    </row>
    <row r="31" spans="1:14" ht="19.5" customHeight="1">
      <c r="A31" s="21" t="s">
        <v>46</v>
      </c>
      <c r="B31" s="29"/>
      <c r="C31" s="22"/>
      <c r="D31" s="22"/>
      <c r="E31" s="23"/>
      <c r="F31" s="22"/>
      <c r="G31" s="22"/>
      <c r="H31" s="24"/>
      <c r="I31" s="25"/>
      <c r="J31" s="39"/>
      <c r="K31" s="39"/>
      <c r="L31" s="39"/>
      <c r="M31" s="39"/>
      <c r="N31" s="40"/>
    </row>
    <row r="32" spans="1:14" ht="16.5" thickBot="1">
      <c r="A32" s="14" t="s">
        <v>45</v>
      </c>
      <c r="B32" s="15" t="s">
        <v>13</v>
      </c>
      <c r="C32" s="15" t="s">
        <v>14</v>
      </c>
      <c r="D32" s="26" t="s">
        <v>15</v>
      </c>
      <c r="E32" s="15" t="s">
        <v>16</v>
      </c>
      <c r="F32" s="15" t="s">
        <v>17</v>
      </c>
      <c r="G32" s="15" t="s">
        <v>18</v>
      </c>
      <c r="H32" s="16" t="s">
        <v>20</v>
      </c>
      <c r="I32" s="41"/>
      <c r="J32" s="41"/>
      <c r="K32" s="41"/>
      <c r="L32" s="41"/>
      <c r="M32" s="39"/>
      <c r="N32" s="40"/>
    </row>
    <row r="33" spans="1:14" ht="15.75">
      <c r="A33" s="31" t="s">
        <v>36</v>
      </c>
      <c r="B33" s="32">
        <v>4</v>
      </c>
      <c r="C33" s="32">
        <v>0</v>
      </c>
      <c r="D33" s="33">
        <f>B33/(B33+C33)</f>
        <v>1</v>
      </c>
      <c r="E33" s="32">
        <v>20</v>
      </c>
      <c r="F33" s="32">
        <v>12</v>
      </c>
      <c r="G33" s="42">
        <f>F33*7/E33</f>
        <v>4.2</v>
      </c>
      <c r="H33" s="43">
        <v>0</v>
      </c>
      <c r="I33" s="41"/>
      <c r="J33" s="41"/>
      <c r="K33" s="41"/>
      <c r="L33" s="41"/>
      <c r="M33" s="39"/>
      <c r="N33" s="40"/>
    </row>
    <row r="34" spans="1:14" ht="16.5" thickBot="1">
      <c r="A34" s="35" t="s">
        <v>31</v>
      </c>
      <c r="B34" s="36">
        <v>8</v>
      </c>
      <c r="C34" s="36">
        <v>2</v>
      </c>
      <c r="D34" s="37">
        <f>B34/(B34+C34)</f>
        <v>0.8</v>
      </c>
      <c r="E34" s="36">
        <v>82</v>
      </c>
      <c r="F34" s="36">
        <v>83</v>
      </c>
      <c r="G34" s="44">
        <f>F34*7/E34</f>
        <v>7.085365853658536</v>
      </c>
      <c r="H34" s="45">
        <v>0</v>
      </c>
      <c r="I34" s="41"/>
      <c r="J34" s="41"/>
      <c r="K34" s="41"/>
      <c r="L34" s="41"/>
      <c r="M34" s="39"/>
      <c r="N34" s="40"/>
    </row>
    <row r="35" spans="1:14" ht="15.75">
      <c r="A35" s="17" t="s">
        <v>19</v>
      </c>
      <c r="B35" s="18">
        <f>SUM(B33:B34)</f>
        <v>12</v>
      </c>
      <c r="C35" s="18">
        <f>SUM(C33:C34)</f>
        <v>2</v>
      </c>
      <c r="D35" s="19">
        <f>B35/(B35+C35)</f>
        <v>0.8571428571428571</v>
      </c>
      <c r="E35" s="18">
        <f>SUM(E33:E34)</f>
        <v>102</v>
      </c>
      <c r="F35" s="18">
        <f>SUM(F33:F34)</f>
        <v>95</v>
      </c>
      <c r="G35" s="27">
        <f>F35*7/E35</f>
        <v>6.519607843137255</v>
      </c>
      <c r="H35" s="28">
        <f>SUM(H33:H34)</f>
        <v>0</v>
      </c>
      <c r="I35" s="41"/>
      <c r="J35" s="41"/>
      <c r="K35" s="41"/>
      <c r="L35" s="41"/>
      <c r="M35" s="39"/>
      <c r="N35" s="40"/>
    </row>
    <row r="36" spans="1:14" ht="14.25">
      <c r="A36" s="12"/>
      <c r="B36" s="12"/>
      <c r="L36" s="12"/>
      <c r="M36" s="11"/>
      <c r="N36" s="11"/>
    </row>
    <row r="37" spans="1:14" ht="15.75">
      <c r="A37" s="8"/>
      <c r="B37" s="8"/>
      <c r="C37" s="8"/>
      <c r="D37" s="7"/>
      <c r="E37" s="7"/>
      <c r="F37" s="7"/>
      <c r="G37" s="9"/>
      <c r="H37" s="7"/>
      <c r="I37" s="7"/>
      <c r="J37" s="10"/>
      <c r="K37" s="7"/>
      <c r="L37" s="5"/>
      <c r="M37" s="5"/>
      <c r="N37" s="6"/>
    </row>
    <row r="38" spans="1:14" ht="15">
      <c r="A38" s="5"/>
      <c r="B38" s="5"/>
      <c r="L38" s="5"/>
      <c r="M38" s="5"/>
      <c r="N38" s="6"/>
    </row>
    <row r="39" spans="1:14" ht="15">
      <c r="A39" s="8"/>
      <c r="B39" s="8"/>
      <c r="L39" s="5"/>
      <c r="M39" s="5"/>
      <c r="N39" s="6"/>
    </row>
    <row r="40" spans="1:14" ht="15.75">
      <c r="A40" s="8"/>
      <c r="B40" s="8"/>
      <c r="C40" s="8"/>
      <c r="D40" s="7"/>
      <c r="E40" s="7"/>
      <c r="F40" s="7"/>
      <c r="G40" s="7"/>
      <c r="H40" s="9"/>
      <c r="I40" s="7"/>
      <c r="J40" s="7"/>
      <c r="K40" s="10"/>
      <c r="L40" s="7"/>
      <c r="M40" s="5"/>
      <c r="N40" s="6"/>
    </row>
    <row r="41" spans="13:14" ht="15">
      <c r="M41" s="1"/>
      <c r="N41" s="2"/>
    </row>
    <row r="42" spans="13:14" ht="15">
      <c r="M42" s="1"/>
      <c r="N42" s="2"/>
    </row>
    <row r="43" spans="13:14" ht="15">
      <c r="M43" s="1"/>
      <c r="N43" s="2"/>
    </row>
    <row r="44" spans="13:14" ht="15">
      <c r="M44" s="1"/>
      <c r="N44" s="2"/>
    </row>
    <row r="45" spans="13:14" ht="15">
      <c r="M45" s="1"/>
      <c r="N45" s="2"/>
    </row>
    <row r="46" spans="1:14" ht="1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  <row r="129" ht="12.75">
      <c r="N129" s="3"/>
    </row>
    <row r="130" ht="12.75">
      <c r="N130" s="3"/>
    </row>
    <row r="131" ht="12.75">
      <c r="N131" s="3"/>
    </row>
    <row r="132" ht="12.75">
      <c r="N132" s="3"/>
    </row>
    <row r="133" ht="12.75">
      <c r="N133" s="3"/>
    </row>
    <row r="134" ht="12.75">
      <c r="N134" s="3"/>
    </row>
    <row r="135" ht="12.75">
      <c r="N135" s="3"/>
    </row>
    <row r="136" ht="12.75">
      <c r="N136" s="3"/>
    </row>
    <row r="137" ht="12.75">
      <c r="N137" s="3"/>
    </row>
    <row r="138" ht="12.75">
      <c r="N138" s="3"/>
    </row>
    <row r="139" ht="12.75">
      <c r="N139" s="3"/>
    </row>
    <row r="140" ht="12.75">
      <c r="N140" s="3"/>
    </row>
  </sheetData>
  <sheetProtection password="CEF4" sheet="1"/>
  <mergeCells count="1">
    <mergeCell ref="A3:N3"/>
  </mergeCells>
  <printOptions horizontalCentered="1"/>
  <pageMargins left="0.5" right="0.5" top="0.5" bottom="0.5" header="0.5" footer="0.5"/>
  <pageSetup fitToHeight="1" fitToWidth="1" horizontalDpi="200" verticalDpi="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P127"/>
  <sheetViews>
    <sheetView showGridLines="0" tabSelected="1" zoomScalePageLayoutView="0" workbookViewId="0" topLeftCell="A1">
      <selection activeCell="P13" sqref="P13"/>
    </sheetView>
  </sheetViews>
  <sheetFormatPr defaultColWidth="9.140625" defaultRowHeight="12.75"/>
  <cols>
    <col min="1" max="1" width="20.7109375" style="0" customWidth="1"/>
    <col min="2" max="14" width="6.7109375" style="0" customWidth="1"/>
  </cols>
  <sheetData>
    <row r="3" spans="1:14" ht="19.5" customHeight="1">
      <c r="A3" s="46" t="s">
        <v>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4" spans="1:16" ht="19.5" customHeight="1">
      <c r="A4" s="21" t="s">
        <v>44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P4" s="4"/>
    </row>
    <row r="5" spans="1:14" ht="16.5" thickBot="1">
      <c r="A5" s="14" t="s">
        <v>45</v>
      </c>
      <c r="B5" s="15" t="s">
        <v>0</v>
      </c>
      <c r="C5" s="15" t="s">
        <v>1</v>
      </c>
      <c r="D5" s="15" t="s">
        <v>2</v>
      </c>
      <c r="E5" s="47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48" t="s">
        <v>12</v>
      </c>
    </row>
    <row r="6" spans="1:14" ht="15.75">
      <c r="A6" s="31" t="s">
        <v>34</v>
      </c>
      <c r="B6" s="32">
        <v>1</v>
      </c>
      <c r="C6" s="32">
        <v>1</v>
      </c>
      <c r="D6" s="32">
        <v>1</v>
      </c>
      <c r="E6" s="33">
        <f>D6/C6</f>
        <v>1</v>
      </c>
      <c r="F6" s="32">
        <v>0</v>
      </c>
      <c r="G6" s="32">
        <v>1</v>
      </c>
      <c r="H6" s="32">
        <v>0</v>
      </c>
      <c r="I6" s="32">
        <v>0</v>
      </c>
      <c r="J6" s="32">
        <v>0</v>
      </c>
      <c r="K6" s="32">
        <f>H6+I6+J6</f>
        <v>0</v>
      </c>
      <c r="L6" s="32">
        <v>0</v>
      </c>
      <c r="M6" s="32">
        <f>G6+H6*2+I6*3+J6*4</f>
        <v>1</v>
      </c>
      <c r="N6" s="34">
        <f>M6/C6</f>
        <v>1</v>
      </c>
    </row>
    <row r="7" spans="1:14" ht="15.75">
      <c r="A7" s="62" t="s">
        <v>22</v>
      </c>
      <c r="B7" s="63">
        <v>4</v>
      </c>
      <c r="C7" s="63">
        <v>14</v>
      </c>
      <c r="D7" s="63">
        <v>10</v>
      </c>
      <c r="E7" s="64">
        <f aca="true" t="shared" si="0" ref="E7:E24">D7/C7</f>
        <v>0.7142857142857143</v>
      </c>
      <c r="F7" s="63">
        <v>6</v>
      </c>
      <c r="G7" s="63">
        <v>9</v>
      </c>
      <c r="H7" s="63">
        <v>0</v>
      </c>
      <c r="I7" s="63">
        <v>1</v>
      </c>
      <c r="J7" s="63">
        <v>0</v>
      </c>
      <c r="K7" s="63">
        <f aca="true" t="shared" si="1" ref="K7:K24">H7+I7+J7</f>
        <v>1</v>
      </c>
      <c r="L7" s="63">
        <v>4</v>
      </c>
      <c r="M7" s="63">
        <f aca="true" t="shared" si="2" ref="M7:M24">G7+H7*2+I7*3+J7*4</f>
        <v>12</v>
      </c>
      <c r="N7" s="65">
        <f aca="true" t="shared" si="3" ref="N7:N24">M7/C7</f>
        <v>0.8571428571428571</v>
      </c>
    </row>
    <row r="8" spans="1:14" ht="15.75">
      <c r="A8" s="31" t="s">
        <v>25</v>
      </c>
      <c r="B8" s="32">
        <v>4</v>
      </c>
      <c r="C8" s="32">
        <v>10</v>
      </c>
      <c r="D8" s="32">
        <v>7</v>
      </c>
      <c r="E8" s="33">
        <f>D8/C8</f>
        <v>0.7</v>
      </c>
      <c r="F8" s="32">
        <v>10</v>
      </c>
      <c r="G8" s="32">
        <v>3</v>
      </c>
      <c r="H8" s="32">
        <v>0</v>
      </c>
      <c r="I8" s="32">
        <v>0</v>
      </c>
      <c r="J8" s="32">
        <v>4</v>
      </c>
      <c r="K8" s="32">
        <f>H8+I8+J8</f>
        <v>4</v>
      </c>
      <c r="L8" s="32">
        <v>5</v>
      </c>
      <c r="M8" s="32">
        <f>G8+H8*2+I8*3+J8*4</f>
        <v>19</v>
      </c>
      <c r="N8" s="34">
        <f>M8/C8</f>
        <v>1.9</v>
      </c>
    </row>
    <row r="9" spans="1:14" ht="15.75">
      <c r="A9" s="62" t="s">
        <v>21</v>
      </c>
      <c r="B9" s="63">
        <v>2</v>
      </c>
      <c r="C9" s="63">
        <v>9</v>
      </c>
      <c r="D9" s="63">
        <v>6</v>
      </c>
      <c r="E9" s="64">
        <f t="shared" si="0"/>
        <v>0.6666666666666666</v>
      </c>
      <c r="F9" s="63">
        <v>3</v>
      </c>
      <c r="G9" s="63">
        <v>4</v>
      </c>
      <c r="H9" s="63">
        <v>0</v>
      </c>
      <c r="I9" s="63">
        <v>1</v>
      </c>
      <c r="J9" s="63">
        <v>1</v>
      </c>
      <c r="K9" s="63">
        <f t="shared" si="1"/>
        <v>2</v>
      </c>
      <c r="L9" s="63">
        <v>4</v>
      </c>
      <c r="M9" s="63">
        <f t="shared" si="2"/>
        <v>11</v>
      </c>
      <c r="N9" s="65">
        <f t="shared" si="3"/>
        <v>1.2222222222222223</v>
      </c>
    </row>
    <row r="10" spans="1:14" ht="15.75">
      <c r="A10" s="31" t="s">
        <v>36</v>
      </c>
      <c r="B10" s="32">
        <v>5</v>
      </c>
      <c r="C10" s="32">
        <v>17</v>
      </c>
      <c r="D10" s="32">
        <v>11</v>
      </c>
      <c r="E10" s="33">
        <f t="shared" si="0"/>
        <v>0.6470588235294118</v>
      </c>
      <c r="F10" s="32">
        <v>5</v>
      </c>
      <c r="G10" s="32">
        <v>10</v>
      </c>
      <c r="H10" s="32">
        <v>1</v>
      </c>
      <c r="I10" s="32">
        <v>0</v>
      </c>
      <c r="J10" s="32">
        <v>0</v>
      </c>
      <c r="K10" s="32">
        <f t="shared" si="1"/>
        <v>1</v>
      </c>
      <c r="L10" s="32">
        <v>7</v>
      </c>
      <c r="M10" s="32">
        <f t="shared" si="2"/>
        <v>12</v>
      </c>
      <c r="N10" s="34">
        <f t="shared" si="3"/>
        <v>0.7058823529411765</v>
      </c>
    </row>
    <row r="11" spans="1:14" ht="15.75">
      <c r="A11" s="62" t="s">
        <v>26</v>
      </c>
      <c r="B11" s="63">
        <v>5</v>
      </c>
      <c r="C11" s="63">
        <v>19</v>
      </c>
      <c r="D11" s="63">
        <v>12</v>
      </c>
      <c r="E11" s="64">
        <f t="shared" si="0"/>
        <v>0.631578947368421</v>
      </c>
      <c r="F11" s="63">
        <v>2</v>
      </c>
      <c r="G11" s="63">
        <v>9</v>
      </c>
      <c r="H11" s="63">
        <v>2</v>
      </c>
      <c r="I11" s="63">
        <v>0</v>
      </c>
      <c r="J11" s="63">
        <v>1</v>
      </c>
      <c r="K11" s="63">
        <f t="shared" si="1"/>
        <v>3</v>
      </c>
      <c r="L11" s="63">
        <v>6</v>
      </c>
      <c r="M11" s="63">
        <f t="shared" si="2"/>
        <v>17</v>
      </c>
      <c r="N11" s="65">
        <f t="shared" si="3"/>
        <v>0.8947368421052632</v>
      </c>
    </row>
    <row r="12" spans="1:14" ht="15.75">
      <c r="A12" s="31" t="s">
        <v>33</v>
      </c>
      <c r="B12" s="32">
        <v>4</v>
      </c>
      <c r="C12" s="32">
        <v>5</v>
      </c>
      <c r="D12" s="32">
        <v>3</v>
      </c>
      <c r="E12" s="33">
        <f t="shared" si="0"/>
        <v>0.6</v>
      </c>
      <c r="F12" s="32">
        <v>1</v>
      </c>
      <c r="G12" s="32">
        <v>3</v>
      </c>
      <c r="H12" s="32">
        <v>0</v>
      </c>
      <c r="I12" s="32">
        <v>0</v>
      </c>
      <c r="J12" s="32">
        <v>0</v>
      </c>
      <c r="K12" s="32">
        <f t="shared" si="1"/>
        <v>0</v>
      </c>
      <c r="L12" s="32">
        <v>2</v>
      </c>
      <c r="M12" s="32">
        <f t="shared" si="2"/>
        <v>3</v>
      </c>
      <c r="N12" s="34">
        <f t="shared" si="3"/>
        <v>0.6</v>
      </c>
    </row>
    <row r="13" spans="1:14" ht="15.75">
      <c r="A13" s="62" t="s">
        <v>29</v>
      </c>
      <c r="B13" s="63">
        <v>5</v>
      </c>
      <c r="C13" s="63">
        <v>18</v>
      </c>
      <c r="D13" s="63">
        <v>9</v>
      </c>
      <c r="E13" s="64">
        <f>D13/C13</f>
        <v>0.5</v>
      </c>
      <c r="F13" s="63">
        <v>4</v>
      </c>
      <c r="G13" s="63">
        <v>6</v>
      </c>
      <c r="H13" s="63">
        <v>2</v>
      </c>
      <c r="I13" s="63">
        <v>0</v>
      </c>
      <c r="J13" s="63">
        <v>1</v>
      </c>
      <c r="K13" s="63">
        <f>H13+I13+J13</f>
        <v>3</v>
      </c>
      <c r="L13" s="63">
        <v>8</v>
      </c>
      <c r="M13" s="63">
        <f>G13+H13*2+I13*3+J13*4</f>
        <v>14</v>
      </c>
      <c r="N13" s="65">
        <f>M13/C13</f>
        <v>0.7777777777777778</v>
      </c>
    </row>
    <row r="14" spans="1:14" ht="15.75">
      <c r="A14" s="31" t="s">
        <v>32</v>
      </c>
      <c r="B14" s="32">
        <v>2</v>
      </c>
      <c r="C14" s="32">
        <v>4</v>
      </c>
      <c r="D14" s="32">
        <v>2</v>
      </c>
      <c r="E14" s="33">
        <f>D14/C14</f>
        <v>0.5</v>
      </c>
      <c r="F14" s="32">
        <v>0</v>
      </c>
      <c r="G14" s="32">
        <v>2</v>
      </c>
      <c r="H14" s="32">
        <v>0</v>
      </c>
      <c r="I14" s="32">
        <v>0</v>
      </c>
      <c r="J14" s="32">
        <v>0</v>
      </c>
      <c r="K14" s="32">
        <f>H14+I14+J14</f>
        <v>0</v>
      </c>
      <c r="L14" s="32">
        <v>0</v>
      </c>
      <c r="M14" s="32">
        <f>G14+H14*2+I14*3+J14*4</f>
        <v>2</v>
      </c>
      <c r="N14" s="34">
        <f>M14/C14</f>
        <v>0.5</v>
      </c>
    </row>
    <row r="15" spans="1:14" ht="15.75">
      <c r="A15" s="62" t="s">
        <v>39</v>
      </c>
      <c r="B15" s="63">
        <v>2</v>
      </c>
      <c r="C15" s="63">
        <v>2</v>
      </c>
      <c r="D15" s="63">
        <v>1</v>
      </c>
      <c r="E15" s="64">
        <f>D15/C15</f>
        <v>0.5</v>
      </c>
      <c r="F15" s="63">
        <v>0</v>
      </c>
      <c r="G15" s="63">
        <v>1</v>
      </c>
      <c r="H15" s="63">
        <v>0</v>
      </c>
      <c r="I15" s="63">
        <v>0</v>
      </c>
      <c r="J15" s="63">
        <v>0</v>
      </c>
      <c r="K15" s="63">
        <f>H15+I15+J15</f>
        <v>0</v>
      </c>
      <c r="L15" s="63">
        <v>1</v>
      </c>
      <c r="M15" s="63">
        <f>G15+H15*2+I15*3+J15*4</f>
        <v>1</v>
      </c>
      <c r="N15" s="65">
        <f>M15/C15</f>
        <v>0.5</v>
      </c>
    </row>
    <row r="16" spans="1:14" ht="15.75">
      <c r="A16" s="31" t="s">
        <v>27</v>
      </c>
      <c r="B16" s="32">
        <v>4</v>
      </c>
      <c r="C16" s="32">
        <v>14</v>
      </c>
      <c r="D16" s="32">
        <v>6</v>
      </c>
      <c r="E16" s="33">
        <f t="shared" si="0"/>
        <v>0.42857142857142855</v>
      </c>
      <c r="F16" s="32">
        <v>1</v>
      </c>
      <c r="G16" s="32">
        <v>5</v>
      </c>
      <c r="H16" s="32">
        <v>1</v>
      </c>
      <c r="I16" s="32">
        <v>0</v>
      </c>
      <c r="J16" s="32">
        <v>0</v>
      </c>
      <c r="K16" s="32">
        <f t="shared" si="1"/>
        <v>1</v>
      </c>
      <c r="L16" s="32">
        <v>4</v>
      </c>
      <c r="M16" s="32">
        <f t="shared" si="2"/>
        <v>7</v>
      </c>
      <c r="N16" s="34">
        <f t="shared" si="3"/>
        <v>0.5</v>
      </c>
    </row>
    <row r="17" spans="1:14" ht="15.75">
      <c r="A17" s="62" t="s">
        <v>31</v>
      </c>
      <c r="B17" s="63">
        <v>5</v>
      </c>
      <c r="C17" s="63">
        <v>17</v>
      </c>
      <c r="D17" s="63">
        <v>7</v>
      </c>
      <c r="E17" s="64">
        <f t="shared" si="0"/>
        <v>0.4117647058823529</v>
      </c>
      <c r="F17" s="63">
        <v>9</v>
      </c>
      <c r="G17" s="63">
        <v>3</v>
      </c>
      <c r="H17" s="63">
        <v>4</v>
      </c>
      <c r="I17" s="63">
        <v>0</v>
      </c>
      <c r="J17" s="63">
        <v>0</v>
      </c>
      <c r="K17" s="63">
        <f t="shared" si="1"/>
        <v>4</v>
      </c>
      <c r="L17" s="63">
        <v>4</v>
      </c>
      <c r="M17" s="63">
        <f t="shared" si="2"/>
        <v>11</v>
      </c>
      <c r="N17" s="65">
        <f t="shared" si="3"/>
        <v>0.6470588235294118</v>
      </c>
    </row>
    <row r="18" spans="1:14" ht="15.75">
      <c r="A18" s="31" t="s">
        <v>37</v>
      </c>
      <c r="B18" s="32">
        <v>5</v>
      </c>
      <c r="C18" s="32">
        <v>11</v>
      </c>
      <c r="D18" s="32">
        <v>4</v>
      </c>
      <c r="E18" s="33">
        <f t="shared" si="0"/>
        <v>0.36363636363636365</v>
      </c>
      <c r="F18" s="32">
        <v>0</v>
      </c>
      <c r="G18" s="32">
        <v>3</v>
      </c>
      <c r="H18" s="32">
        <v>1</v>
      </c>
      <c r="I18" s="32">
        <v>0</v>
      </c>
      <c r="J18" s="32">
        <v>0</v>
      </c>
      <c r="K18" s="32">
        <f t="shared" si="1"/>
        <v>1</v>
      </c>
      <c r="L18" s="32">
        <v>2</v>
      </c>
      <c r="M18" s="32">
        <f t="shared" si="2"/>
        <v>5</v>
      </c>
      <c r="N18" s="34">
        <f t="shared" si="3"/>
        <v>0.45454545454545453</v>
      </c>
    </row>
    <row r="19" spans="1:14" ht="15.75">
      <c r="A19" s="62" t="s">
        <v>24</v>
      </c>
      <c r="B19" s="63">
        <v>4</v>
      </c>
      <c r="C19" s="63">
        <v>14</v>
      </c>
      <c r="D19" s="63">
        <v>5</v>
      </c>
      <c r="E19" s="64">
        <f t="shared" si="0"/>
        <v>0.35714285714285715</v>
      </c>
      <c r="F19" s="63">
        <v>5</v>
      </c>
      <c r="G19" s="63">
        <v>2</v>
      </c>
      <c r="H19" s="63">
        <v>1</v>
      </c>
      <c r="I19" s="63">
        <v>1</v>
      </c>
      <c r="J19" s="63">
        <v>1</v>
      </c>
      <c r="K19" s="63">
        <f t="shared" si="1"/>
        <v>3</v>
      </c>
      <c r="L19" s="63">
        <v>4</v>
      </c>
      <c r="M19" s="63">
        <f t="shared" si="2"/>
        <v>11</v>
      </c>
      <c r="N19" s="65">
        <f t="shared" si="3"/>
        <v>0.7857142857142857</v>
      </c>
    </row>
    <row r="20" spans="1:14" ht="15.75">
      <c r="A20" s="31" t="s">
        <v>30</v>
      </c>
      <c r="B20" s="32">
        <v>5</v>
      </c>
      <c r="C20" s="32">
        <v>16</v>
      </c>
      <c r="D20" s="32">
        <v>5</v>
      </c>
      <c r="E20" s="33">
        <f t="shared" si="0"/>
        <v>0.3125</v>
      </c>
      <c r="F20" s="32">
        <v>3</v>
      </c>
      <c r="G20" s="32">
        <v>5</v>
      </c>
      <c r="H20" s="32">
        <v>0</v>
      </c>
      <c r="I20" s="32">
        <v>0</v>
      </c>
      <c r="J20" s="32">
        <v>0</v>
      </c>
      <c r="K20" s="32">
        <f t="shared" si="1"/>
        <v>0</v>
      </c>
      <c r="L20" s="32">
        <v>1</v>
      </c>
      <c r="M20" s="32">
        <f t="shared" si="2"/>
        <v>5</v>
      </c>
      <c r="N20" s="34">
        <f t="shared" si="3"/>
        <v>0.3125</v>
      </c>
    </row>
    <row r="21" spans="1:14" ht="15.75">
      <c r="A21" s="62" t="s">
        <v>35</v>
      </c>
      <c r="B21" s="63">
        <v>3</v>
      </c>
      <c r="C21" s="63">
        <v>5</v>
      </c>
      <c r="D21" s="63">
        <v>1</v>
      </c>
      <c r="E21" s="64">
        <f>D21/C21</f>
        <v>0.2</v>
      </c>
      <c r="F21" s="63">
        <v>1</v>
      </c>
      <c r="G21" s="63">
        <v>1</v>
      </c>
      <c r="H21" s="63">
        <v>0</v>
      </c>
      <c r="I21" s="63">
        <v>0</v>
      </c>
      <c r="J21" s="63">
        <v>0</v>
      </c>
      <c r="K21" s="63">
        <f>H21+I21+J21</f>
        <v>0</v>
      </c>
      <c r="L21" s="63">
        <v>1</v>
      </c>
      <c r="M21" s="63">
        <f>G21+H21*2+I21*3+J21*4</f>
        <v>1</v>
      </c>
      <c r="N21" s="65">
        <f>M21/C21</f>
        <v>0.2</v>
      </c>
    </row>
    <row r="22" spans="1:14" ht="15.75">
      <c r="A22" s="31" t="s">
        <v>40</v>
      </c>
      <c r="B22" s="32">
        <v>1</v>
      </c>
      <c r="C22" s="32">
        <v>1</v>
      </c>
      <c r="D22" s="32">
        <v>0</v>
      </c>
      <c r="E22" s="33">
        <f>D22/C22</f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f>H22+I22+J22</f>
        <v>0</v>
      </c>
      <c r="L22" s="32">
        <v>0</v>
      </c>
      <c r="M22" s="32">
        <f>G22+H22*2+I22*3+J22*4</f>
        <v>0</v>
      </c>
      <c r="N22" s="34">
        <f>M22/C22</f>
        <v>0</v>
      </c>
    </row>
    <row r="23" spans="1:14" ht="16.5" thickBot="1">
      <c r="A23" s="35" t="s">
        <v>38</v>
      </c>
      <c r="B23" s="36">
        <v>4</v>
      </c>
      <c r="C23" s="36">
        <v>9</v>
      </c>
      <c r="D23" s="36">
        <v>0</v>
      </c>
      <c r="E23" s="37">
        <f>D23/C23</f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f>H23+I23+J23</f>
        <v>0</v>
      </c>
      <c r="L23" s="36">
        <v>0</v>
      </c>
      <c r="M23" s="36">
        <f>G23+H23*2+I23*3+J23*4</f>
        <v>0</v>
      </c>
      <c r="N23" s="38">
        <f>M23/C23</f>
        <v>0</v>
      </c>
    </row>
    <row r="24" spans="1:14" ht="15.75">
      <c r="A24" s="17" t="s">
        <v>19</v>
      </c>
      <c r="B24" s="18">
        <v>5</v>
      </c>
      <c r="C24" s="18">
        <f>SUM(C6:C23)</f>
        <v>186</v>
      </c>
      <c r="D24" s="18">
        <f>SUM(D6:D22)</f>
        <v>90</v>
      </c>
      <c r="E24" s="19">
        <f t="shared" si="0"/>
        <v>0.4838709677419355</v>
      </c>
      <c r="F24" s="18">
        <f>SUM(F6:F22)</f>
        <v>50</v>
      </c>
      <c r="G24" s="18">
        <f>SUM(G6:G22)</f>
        <v>67</v>
      </c>
      <c r="H24" s="18">
        <f>SUM(H6:H22)</f>
        <v>12</v>
      </c>
      <c r="I24" s="18">
        <f>SUM(I6:I22)</f>
        <v>3</v>
      </c>
      <c r="J24" s="18">
        <f>SUM(J6:J22)</f>
        <v>8</v>
      </c>
      <c r="K24" s="18">
        <f t="shared" si="1"/>
        <v>23</v>
      </c>
      <c r="L24" s="18">
        <f>SUM(L6:L22)</f>
        <v>53</v>
      </c>
      <c r="M24" s="18">
        <f t="shared" si="2"/>
        <v>132</v>
      </c>
      <c r="N24" s="20">
        <f t="shared" si="3"/>
        <v>0.7096774193548387</v>
      </c>
    </row>
    <row r="25" spans="1:14" ht="15.75">
      <c r="A25" s="41"/>
      <c r="B25" s="41"/>
      <c r="C25" s="41"/>
      <c r="D25" s="41"/>
      <c r="E25" s="55"/>
      <c r="F25" s="41"/>
      <c r="G25" s="41"/>
      <c r="H25" s="41"/>
      <c r="I25" s="41"/>
      <c r="J25" s="41"/>
      <c r="K25" s="41"/>
      <c r="L25" s="41"/>
      <c r="M25" s="41"/>
      <c r="N25" s="55"/>
    </row>
    <row r="26" spans="1:14" ht="15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9.5" customHeight="1">
      <c r="A27" s="21" t="s">
        <v>46</v>
      </c>
      <c r="B27" s="29"/>
      <c r="C27" s="29"/>
      <c r="D27" s="29"/>
      <c r="E27" s="29"/>
      <c r="F27" s="49"/>
      <c r="G27" s="29"/>
      <c r="H27" s="30"/>
      <c r="I27" s="50"/>
      <c r="J27" s="56"/>
      <c r="K27" s="56"/>
      <c r="L27" s="41"/>
      <c r="M27" s="41"/>
      <c r="N27" s="55"/>
    </row>
    <row r="28" spans="1:14" ht="16.5" thickBot="1">
      <c r="A28" s="14" t="s">
        <v>45</v>
      </c>
      <c r="B28" s="15" t="s">
        <v>13</v>
      </c>
      <c r="C28" s="15" t="s">
        <v>14</v>
      </c>
      <c r="D28" s="26" t="s">
        <v>15</v>
      </c>
      <c r="E28" s="15" t="s">
        <v>16</v>
      </c>
      <c r="F28" s="15" t="s">
        <v>17</v>
      </c>
      <c r="G28" s="51" t="s">
        <v>18</v>
      </c>
      <c r="H28" s="16" t="s">
        <v>20</v>
      </c>
      <c r="I28" s="41"/>
      <c r="J28" s="41"/>
      <c r="K28" s="41"/>
      <c r="L28" s="41"/>
      <c r="M28" s="41"/>
      <c r="N28" s="55"/>
    </row>
    <row r="29" spans="1:14" ht="15.75">
      <c r="A29" s="31" t="s">
        <v>31</v>
      </c>
      <c r="B29" s="32">
        <v>1</v>
      </c>
      <c r="C29" s="32">
        <v>0</v>
      </c>
      <c r="D29" s="33">
        <f>B29/(B29+C29)</f>
        <v>1</v>
      </c>
      <c r="E29" s="32">
        <v>8</v>
      </c>
      <c r="F29" s="32">
        <v>10</v>
      </c>
      <c r="G29" s="57">
        <f>F29*7/E29</f>
        <v>8.75</v>
      </c>
      <c r="H29" s="43">
        <v>0</v>
      </c>
      <c r="I29" s="41"/>
      <c r="J29" s="41"/>
      <c r="K29" s="41"/>
      <c r="L29" s="41"/>
      <c r="M29" s="41"/>
      <c r="N29" s="55"/>
    </row>
    <row r="30" spans="1:14" ht="16.5" thickBot="1">
      <c r="A30" s="35" t="s">
        <v>36</v>
      </c>
      <c r="B30" s="36">
        <v>2</v>
      </c>
      <c r="C30" s="36">
        <v>2</v>
      </c>
      <c r="D30" s="37">
        <f>B30/(B30+C30)</f>
        <v>0.5</v>
      </c>
      <c r="E30" s="36">
        <v>27</v>
      </c>
      <c r="F30" s="36">
        <v>47</v>
      </c>
      <c r="G30" s="58">
        <f>F30*7/E30</f>
        <v>12.185185185185185</v>
      </c>
      <c r="H30" s="45">
        <v>0</v>
      </c>
      <c r="I30" s="41"/>
      <c r="J30" s="41"/>
      <c r="K30" s="41"/>
      <c r="L30" s="41"/>
      <c r="M30" s="41"/>
      <c r="N30" s="55"/>
    </row>
    <row r="31" spans="1:14" ht="15.75">
      <c r="A31" s="17" t="s">
        <v>19</v>
      </c>
      <c r="B31" s="18">
        <f>SUM(B29:B30)</f>
        <v>3</v>
      </c>
      <c r="C31" s="18">
        <f>SUM(C29:C30)</f>
        <v>2</v>
      </c>
      <c r="D31" s="19">
        <f>B31/(B31+C31)</f>
        <v>0.6</v>
      </c>
      <c r="E31" s="18">
        <f>SUM(E29:E30)</f>
        <v>35</v>
      </c>
      <c r="F31" s="18">
        <f>SUM(F29:F30)</f>
        <v>57</v>
      </c>
      <c r="G31" s="52">
        <f>F31*7/E31</f>
        <v>11.4</v>
      </c>
      <c r="H31" s="28">
        <f>SUM(H29:H29)</f>
        <v>0</v>
      </c>
      <c r="I31" s="41"/>
      <c r="J31" s="41"/>
      <c r="K31" s="41"/>
      <c r="L31" s="41"/>
      <c r="M31" s="41"/>
      <c r="N31" s="55"/>
    </row>
    <row r="32" spans="13:14" ht="15">
      <c r="M32" s="1"/>
      <c r="N32" s="2"/>
    </row>
    <row r="33" spans="4:14" ht="15">
      <c r="D33" s="1"/>
      <c r="E33" s="1"/>
      <c r="F33" s="1"/>
      <c r="G33" s="1"/>
      <c r="H33" s="2"/>
      <c r="I33" s="1"/>
      <c r="J33" s="1"/>
      <c r="K33" s="1"/>
      <c r="L33" s="1"/>
      <c r="M33" s="1"/>
      <c r="N33" s="2"/>
    </row>
    <row r="34" spans="1:14" ht="1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2"/>
    </row>
    <row r="35" spans="1:14" ht="1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2"/>
    </row>
    <row r="36" spans="1:14" ht="1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2"/>
    </row>
    <row r="37" spans="1:14" ht="1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2"/>
    </row>
    <row r="38" spans="1:14" ht="1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2"/>
    </row>
    <row r="39" spans="1:14" ht="1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2"/>
    </row>
    <row r="40" spans="1:14" ht="1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2"/>
    </row>
    <row r="41" spans="1:14" ht="1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2"/>
    </row>
    <row r="42" spans="1:14" ht="1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2"/>
    </row>
    <row r="43" spans="1:14" ht="1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2"/>
    </row>
    <row r="44" spans="1:14" ht="1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2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ht="12.75">
      <c r="N64" s="3"/>
    </row>
    <row r="65" ht="12.75">
      <c r="N65" s="3"/>
    </row>
    <row r="66" ht="12.75">
      <c r="N66" s="3"/>
    </row>
    <row r="67" ht="12.75">
      <c r="N67" s="3"/>
    </row>
    <row r="68" ht="12.75">
      <c r="N68" s="3"/>
    </row>
    <row r="69" ht="12.75">
      <c r="N69" s="3"/>
    </row>
    <row r="70" ht="12.75">
      <c r="N70" s="3"/>
    </row>
    <row r="71" ht="12.75">
      <c r="N71" s="3"/>
    </row>
    <row r="72" ht="12.75">
      <c r="N72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</sheetData>
  <sheetProtection password="CEF4" sheet="1" objects="1" scenarios="1"/>
  <printOptions horizontalCentered="1"/>
  <pageMargins left="0.5" right="0.5" top="1" bottom="1" header="0.5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Roche</dc:creator>
  <cp:keywords/>
  <dc:description/>
  <cp:lastModifiedBy>John J Roche Jr</cp:lastModifiedBy>
  <cp:lastPrinted>2009-07-06T17:09:36Z</cp:lastPrinted>
  <dcterms:created xsi:type="dcterms:W3CDTF">1999-09-10T21:22:11Z</dcterms:created>
  <dcterms:modified xsi:type="dcterms:W3CDTF">2009-07-26T01:56:53Z</dcterms:modified>
  <cp:category/>
  <cp:version/>
  <cp:contentType/>
  <cp:contentStatus/>
</cp:coreProperties>
</file>