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Hitting &amp; Pitching" sheetId="1" r:id="rId1"/>
    <sheet name="Playoff Sta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<sst xmlns="http://schemas.openxmlformats.org/spreadsheetml/2006/main" count="103" uniqueCount="52">
  <si>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</si>
  <si>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</si>
  <si>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</si>
  <si>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</si>
  <si>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</si>
  <si>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</si>
  <si>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</si>
  <si>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</si>
  <si>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</si>
  <si>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</si>
  <si>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</si>
  <si>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</si>
  <si>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</si>
  <si>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W</t>
  </si>
  <si>
    <t>L</t>
  </si>
  <si>
    <t>PCT</t>
  </si>
  <si>
    <t>IP</t>
  </si>
  <si>
    <t>RA</t>
  </si>
  <si>
    <t>RPG</t>
  </si>
  <si>
    <t>TOTALS</t>
  </si>
  <si>
    <t>Hess</t>
  </si>
  <si>
    <t>SVS</t>
  </si>
  <si>
    <t>Larry Cash</t>
  </si>
  <si>
    <t>Mike Deverix</t>
  </si>
  <si>
    <t>Doug Small</t>
  </si>
  <si>
    <t>John McDonald</t>
  </si>
  <si>
    <t>Vin Digilio</t>
  </si>
  <si>
    <t>Mike Norian</t>
  </si>
  <si>
    <t>John McInerney</t>
  </si>
  <si>
    <t>Carrie Hoyer</t>
  </si>
  <si>
    <t>Chris White</t>
  </si>
  <si>
    <t>Brett Loosian</t>
  </si>
  <si>
    <t>Jamie Jackson</t>
  </si>
  <si>
    <t>Isaac Machado</t>
  </si>
  <si>
    <t>Brian Fallon</t>
  </si>
  <si>
    <t>Lou Rabito</t>
  </si>
  <si>
    <t>Gordon Broz</t>
  </si>
  <si>
    <t>John Roche</t>
  </si>
  <si>
    <t>Al Leung</t>
  </si>
  <si>
    <t xml:space="preserve">Tom DiPaolo </t>
  </si>
  <si>
    <t>Mike Clements</t>
  </si>
  <si>
    <t>Rico Lepore</t>
  </si>
  <si>
    <t>Andy Schlenker</t>
  </si>
  <si>
    <t>Carol Cox</t>
  </si>
  <si>
    <t>Lou Pendosi</t>
  </si>
  <si>
    <t>Tom DiPaolo</t>
  </si>
  <si>
    <t>Mike Splaine</t>
  </si>
  <si>
    <t>Final 1998 Motor Pool Renegades Stats     8 wins 4 losses .667 PCT</t>
  </si>
  <si>
    <t>BATTING STATS</t>
  </si>
  <si>
    <t>Player</t>
  </si>
  <si>
    <t>PITCHING STATS</t>
  </si>
  <si>
    <t>Final 1998 Motor Pool Renegades Playoff Stats     3 wins 3 losses .500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</si>
</sst>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36"/>
      <name val="Arial"/>
      <family val="2"/>
    </font>
    <font>
      <sz val="11"/>
      <name val="Arial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44" fillId="2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 horizontal="center"/>
    </xf>
    <xf numFmtId="164" fontId="7" fillId="34" borderId="16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left"/>
    </xf>
    <xf numFmtId="164" fontId="44" fillId="33" borderId="12" xfId="0" applyNumberFormat="1" applyFont="1" applyFill="1" applyBorder="1" applyAlignment="1">
      <alignment horizontal="right"/>
    </xf>
    <xf numFmtId="0" fontId="44" fillId="33" borderId="12" xfId="0" applyFont="1" applyFill="1" applyBorder="1" applyAlignment="1">
      <alignment horizontal="right"/>
    </xf>
    <xf numFmtId="164" fontId="7" fillId="34" borderId="15" xfId="0" applyNumberFormat="1" applyFont="1" applyFill="1" applyBorder="1" applyAlignment="1">
      <alignment/>
    </xf>
    <xf numFmtId="2" fontId="7" fillId="34" borderId="15" xfId="0" applyNumberFormat="1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44" fillId="2" borderId="17" xfId="0" applyFont="1" applyFill="1" applyBorder="1" applyAlignment="1">
      <alignment/>
    </xf>
    <xf numFmtId="0" fontId="44" fillId="2" borderId="18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164" fontId="8" fillId="35" borderId="0" xfId="0" applyNumberFormat="1" applyFont="1" applyFill="1" applyBorder="1" applyAlignment="1">
      <alignment horizontal="center"/>
    </xf>
    <xf numFmtId="164" fontId="8" fillId="35" borderId="20" xfId="0" applyNumberFormat="1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 horizontal="center"/>
    </xf>
    <xf numFmtId="164" fontId="8" fillId="35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44" fillId="2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Continuous"/>
    </xf>
    <xf numFmtId="164" fontId="8" fillId="35" borderId="0" xfId="0" applyNumberFormat="1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/>
    </xf>
    <xf numFmtId="2" fontId="8" fillId="35" borderId="22" xfId="0" applyNumberFormat="1" applyFont="1" applyFill="1" applyBorder="1" applyAlignment="1">
      <alignment/>
    </xf>
    <xf numFmtId="0" fontId="8" fillId="35" borderId="23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Continuous"/>
    </xf>
    <xf numFmtId="0" fontId="44" fillId="33" borderId="13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7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164" fontId="8" fillId="33" borderId="22" xfId="0" applyNumberFormat="1" applyFont="1" applyFill="1" applyBorder="1" applyAlignment="1">
      <alignment/>
    </xf>
    <xf numFmtId="164" fontId="8" fillId="33" borderId="23" xfId="0" applyNumberFormat="1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164" fontId="8" fillId="33" borderId="2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35"/>
  <sheetViews>
    <sheetView showGridLines="0" tabSelected="1" zoomScalePageLayoutView="0" workbookViewId="0" topLeftCell="A10">
      <selection activeCell="M38" sqref="M38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49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6" ht="19.5" customHeight="1">
      <c r="A4" s="7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P4" s="4"/>
    </row>
    <row r="5" spans="1:14" ht="16.5" thickBot="1">
      <c r="A5" s="8" t="s">
        <v>49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</row>
    <row r="6" spans="1:14" ht="15.75">
      <c r="A6" s="23" t="s">
        <v>23</v>
      </c>
      <c r="B6" s="24">
        <v>3</v>
      </c>
      <c r="C6" s="24">
        <v>12</v>
      </c>
      <c r="D6" s="24">
        <v>9</v>
      </c>
      <c r="E6" s="25">
        <f>D6/C6</f>
        <v>0.75</v>
      </c>
      <c r="F6" s="24">
        <v>8</v>
      </c>
      <c r="G6" s="24">
        <v>6</v>
      </c>
      <c r="H6" s="24">
        <v>0</v>
      </c>
      <c r="I6" s="24">
        <v>0</v>
      </c>
      <c r="J6" s="24">
        <v>3</v>
      </c>
      <c r="K6" s="24">
        <f>H6+I6+J6</f>
        <v>3</v>
      </c>
      <c r="L6" s="24">
        <v>7</v>
      </c>
      <c r="M6" s="24">
        <f>G6+H6*2+I6*3+J6*4</f>
        <v>18</v>
      </c>
      <c r="N6" s="26">
        <f>M6/C6</f>
        <v>1.5</v>
      </c>
    </row>
    <row r="7" spans="1:14" ht="15.75">
      <c r="A7" s="52" t="s">
        <v>24</v>
      </c>
      <c r="B7" s="53">
        <v>2</v>
      </c>
      <c r="C7" s="53">
        <v>8</v>
      </c>
      <c r="D7" s="53">
        <v>6</v>
      </c>
      <c r="E7" s="54">
        <f aca="true" t="shared" si="0" ref="E7:E27">D7/C7</f>
        <v>0.75</v>
      </c>
      <c r="F7" s="53">
        <v>3</v>
      </c>
      <c r="G7" s="53">
        <v>4</v>
      </c>
      <c r="H7" s="53">
        <v>2</v>
      </c>
      <c r="I7" s="53">
        <v>0</v>
      </c>
      <c r="J7" s="53">
        <v>0</v>
      </c>
      <c r="K7" s="53">
        <f aca="true" t="shared" si="1" ref="K7:K27">H7+I7+J7</f>
        <v>2</v>
      </c>
      <c r="L7" s="53">
        <v>3</v>
      </c>
      <c r="M7" s="53">
        <f aca="true" t="shared" si="2" ref="M7:M27">G7+H7*2+I7*3+J7*4</f>
        <v>8</v>
      </c>
      <c r="N7" s="55">
        <f aca="true" t="shared" si="3" ref="N7:N27">M7/C7</f>
        <v>1</v>
      </c>
    </row>
    <row r="8" spans="1:14" ht="15.75">
      <c r="A8" s="23" t="s">
        <v>25</v>
      </c>
      <c r="B8" s="24">
        <v>1</v>
      </c>
      <c r="C8" s="24">
        <v>4</v>
      </c>
      <c r="D8" s="24">
        <v>3</v>
      </c>
      <c r="E8" s="25">
        <f t="shared" si="0"/>
        <v>0.75</v>
      </c>
      <c r="F8" s="24">
        <v>6</v>
      </c>
      <c r="G8" s="24">
        <v>1</v>
      </c>
      <c r="H8" s="24">
        <v>0</v>
      </c>
      <c r="I8" s="24">
        <v>0</v>
      </c>
      <c r="J8" s="24">
        <v>2</v>
      </c>
      <c r="K8" s="24">
        <f t="shared" si="1"/>
        <v>2</v>
      </c>
      <c r="L8" s="24">
        <v>3</v>
      </c>
      <c r="M8" s="24">
        <f t="shared" si="2"/>
        <v>9</v>
      </c>
      <c r="N8" s="26">
        <f t="shared" si="3"/>
        <v>2.25</v>
      </c>
    </row>
    <row r="9" spans="1:14" ht="15.75">
      <c r="A9" s="52" t="s">
        <v>26</v>
      </c>
      <c r="B9" s="53">
        <v>8</v>
      </c>
      <c r="C9" s="53">
        <v>28</v>
      </c>
      <c r="D9" s="53">
        <v>20</v>
      </c>
      <c r="E9" s="54">
        <f t="shared" si="0"/>
        <v>0.7142857142857143</v>
      </c>
      <c r="F9" s="53">
        <v>9</v>
      </c>
      <c r="G9" s="53">
        <v>13</v>
      </c>
      <c r="H9" s="53">
        <v>4</v>
      </c>
      <c r="I9" s="53">
        <v>2</v>
      </c>
      <c r="J9" s="53">
        <v>1</v>
      </c>
      <c r="K9" s="53">
        <f t="shared" si="1"/>
        <v>7</v>
      </c>
      <c r="L9" s="53">
        <v>16</v>
      </c>
      <c r="M9" s="53">
        <f t="shared" si="2"/>
        <v>31</v>
      </c>
      <c r="N9" s="55">
        <f t="shared" si="3"/>
        <v>1.1071428571428572</v>
      </c>
    </row>
    <row r="10" spans="1:14" ht="15.75">
      <c r="A10" s="23" t="s">
        <v>27</v>
      </c>
      <c r="B10" s="24">
        <v>5</v>
      </c>
      <c r="C10" s="24">
        <v>17</v>
      </c>
      <c r="D10" s="24">
        <v>12</v>
      </c>
      <c r="E10" s="25">
        <f t="shared" si="0"/>
        <v>0.7058823529411765</v>
      </c>
      <c r="F10" s="24">
        <v>3</v>
      </c>
      <c r="G10" s="24">
        <v>11</v>
      </c>
      <c r="H10" s="24">
        <v>1</v>
      </c>
      <c r="I10" s="24">
        <v>0</v>
      </c>
      <c r="J10" s="24">
        <v>0</v>
      </c>
      <c r="K10" s="24">
        <f t="shared" si="1"/>
        <v>1</v>
      </c>
      <c r="L10" s="24">
        <v>8</v>
      </c>
      <c r="M10" s="24">
        <f t="shared" si="2"/>
        <v>13</v>
      </c>
      <c r="N10" s="26">
        <f t="shared" si="3"/>
        <v>0.7647058823529411</v>
      </c>
    </row>
    <row r="11" spans="1:14" ht="15.75">
      <c r="A11" s="52" t="s">
        <v>28</v>
      </c>
      <c r="B11" s="53">
        <v>5</v>
      </c>
      <c r="C11" s="53">
        <v>15</v>
      </c>
      <c r="D11" s="53">
        <v>9</v>
      </c>
      <c r="E11" s="54">
        <f t="shared" si="0"/>
        <v>0.6</v>
      </c>
      <c r="F11" s="53">
        <v>8</v>
      </c>
      <c r="G11" s="53">
        <v>7</v>
      </c>
      <c r="H11" s="53">
        <v>1</v>
      </c>
      <c r="I11" s="53">
        <v>1</v>
      </c>
      <c r="J11" s="53">
        <v>0</v>
      </c>
      <c r="K11" s="53">
        <f t="shared" si="1"/>
        <v>2</v>
      </c>
      <c r="L11" s="53">
        <v>6</v>
      </c>
      <c r="M11" s="53">
        <f t="shared" si="2"/>
        <v>12</v>
      </c>
      <c r="N11" s="55">
        <f t="shared" si="3"/>
        <v>0.8</v>
      </c>
    </row>
    <row r="12" spans="1:14" ht="15.75">
      <c r="A12" s="23" t="s">
        <v>46</v>
      </c>
      <c r="B12" s="24">
        <v>1</v>
      </c>
      <c r="C12" s="24">
        <v>5</v>
      </c>
      <c r="D12" s="24">
        <v>3</v>
      </c>
      <c r="E12" s="25">
        <f>D12/C12</f>
        <v>0.6</v>
      </c>
      <c r="F12" s="24">
        <v>3</v>
      </c>
      <c r="G12" s="24">
        <v>2</v>
      </c>
      <c r="H12" s="24">
        <v>1</v>
      </c>
      <c r="I12" s="24">
        <v>0</v>
      </c>
      <c r="J12" s="24">
        <v>0</v>
      </c>
      <c r="K12" s="24">
        <f>H12+I12+J12</f>
        <v>1</v>
      </c>
      <c r="L12" s="24">
        <v>1</v>
      </c>
      <c r="M12" s="24">
        <f>G12+H12*2+I12*3+J12*4</f>
        <v>4</v>
      </c>
      <c r="N12" s="26">
        <f>M12/C12</f>
        <v>0.8</v>
      </c>
    </row>
    <row r="13" spans="1:14" ht="15.75">
      <c r="A13" s="52" t="s">
        <v>29</v>
      </c>
      <c r="B13" s="53">
        <v>3</v>
      </c>
      <c r="C13" s="53">
        <v>5</v>
      </c>
      <c r="D13" s="53">
        <v>3</v>
      </c>
      <c r="E13" s="54">
        <f t="shared" si="0"/>
        <v>0.6</v>
      </c>
      <c r="F13" s="53">
        <v>0</v>
      </c>
      <c r="G13" s="53">
        <v>3</v>
      </c>
      <c r="H13" s="53">
        <v>0</v>
      </c>
      <c r="I13" s="53">
        <v>0</v>
      </c>
      <c r="J13" s="53">
        <v>0</v>
      </c>
      <c r="K13" s="53">
        <f t="shared" si="1"/>
        <v>0</v>
      </c>
      <c r="L13" s="53">
        <v>1</v>
      </c>
      <c r="M13" s="53">
        <f t="shared" si="2"/>
        <v>3</v>
      </c>
      <c r="N13" s="55">
        <f t="shared" si="3"/>
        <v>0.6</v>
      </c>
    </row>
    <row r="14" spans="1:14" ht="15.75">
      <c r="A14" s="23" t="s">
        <v>30</v>
      </c>
      <c r="B14" s="24">
        <v>10</v>
      </c>
      <c r="C14" s="24">
        <v>37</v>
      </c>
      <c r="D14" s="24">
        <v>22</v>
      </c>
      <c r="E14" s="25">
        <f t="shared" si="0"/>
        <v>0.5945945945945946</v>
      </c>
      <c r="F14" s="24">
        <v>14</v>
      </c>
      <c r="G14" s="24">
        <v>15</v>
      </c>
      <c r="H14" s="24">
        <v>5</v>
      </c>
      <c r="I14" s="24">
        <v>0</v>
      </c>
      <c r="J14" s="24">
        <v>2</v>
      </c>
      <c r="K14" s="24">
        <f t="shared" si="1"/>
        <v>7</v>
      </c>
      <c r="L14" s="24">
        <v>12</v>
      </c>
      <c r="M14" s="24">
        <f t="shared" si="2"/>
        <v>33</v>
      </c>
      <c r="N14" s="26">
        <f t="shared" si="3"/>
        <v>0.8918918918918919</v>
      </c>
    </row>
    <row r="15" spans="1:14" ht="15.75">
      <c r="A15" s="52" t="s">
        <v>31</v>
      </c>
      <c r="B15" s="53">
        <v>10</v>
      </c>
      <c r="C15" s="53">
        <v>25</v>
      </c>
      <c r="D15" s="53">
        <v>14</v>
      </c>
      <c r="E15" s="54">
        <f t="shared" si="0"/>
        <v>0.56</v>
      </c>
      <c r="F15" s="53">
        <v>4</v>
      </c>
      <c r="G15" s="53">
        <v>13</v>
      </c>
      <c r="H15" s="53">
        <v>0</v>
      </c>
      <c r="I15" s="53">
        <v>0</v>
      </c>
      <c r="J15" s="53">
        <v>1</v>
      </c>
      <c r="K15" s="53">
        <f t="shared" si="1"/>
        <v>1</v>
      </c>
      <c r="L15" s="53">
        <v>11</v>
      </c>
      <c r="M15" s="53">
        <f t="shared" si="2"/>
        <v>17</v>
      </c>
      <c r="N15" s="55">
        <f t="shared" si="3"/>
        <v>0.68</v>
      </c>
    </row>
    <row r="16" spans="1:14" ht="15.75">
      <c r="A16" s="23" t="s">
        <v>32</v>
      </c>
      <c r="B16" s="24">
        <v>8</v>
      </c>
      <c r="C16" s="24">
        <v>29</v>
      </c>
      <c r="D16" s="24">
        <v>16</v>
      </c>
      <c r="E16" s="25">
        <f t="shared" si="0"/>
        <v>0.5517241379310345</v>
      </c>
      <c r="F16" s="24">
        <v>8</v>
      </c>
      <c r="G16" s="24">
        <v>10</v>
      </c>
      <c r="H16" s="24">
        <v>3</v>
      </c>
      <c r="I16" s="24">
        <v>0</v>
      </c>
      <c r="J16" s="24">
        <v>3</v>
      </c>
      <c r="K16" s="24">
        <f t="shared" si="1"/>
        <v>6</v>
      </c>
      <c r="L16" s="24">
        <v>9</v>
      </c>
      <c r="M16" s="24">
        <f t="shared" si="2"/>
        <v>28</v>
      </c>
      <c r="N16" s="26">
        <f t="shared" si="3"/>
        <v>0.9655172413793104</v>
      </c>
    </row>
    <row r="17" spans="1:14" ht="15.75">
      <c r="A17" s="52" t="s">
        <v>33</v>
      </c>
      <c r="B17" s="53">
        <v>7</v>
      </c>
      <c r="C17" s="53">
        <v>20</v>
      </c>
      <c r="D17" s="53">
        <v>11</v>
      </c>
      <c r="E17" s="54">
        <f t="shared" si="0"/>
        <v>0.55</v>
      </c>
      <c r="F17" s="53">
        <v>4</v>
      </c>
      <c r="G17" s="53">
        <v>9</v>
      </c>
      <c r="H17" s="53">
        <v>1</v>
      </c>
      <c r="I17" s="53">
        <v>1</v>
      </c>
      <c r="J17" s="53">
        <v>0</v>
      </c>
      <c r="K17" s="53">
        <f t="shared" si="1"/>
        <v>2</v>
      </c>
      <c r="L17" s="53">
        <v>3</v>
      </c>
      <c r="M17" s="53">
        <f t="shared" si="2"/>
        <v>14</v>
      </c>
      <c r="N17" s="55">
        <f t="shared" si="3"/>
        <v>0.7</v>
      </c>
    </row>
    <row r="18" spans="1:14" ht="15.75">
      <c r="A18" s="23" t="s">
        <v>34</v>
      </c>
      <c r="B18" s="24">
        <v>6</v>
      </c>
      <c r="C18" s="24">
        <v>22</v>
      </c>
      <c r="D18" s="24">
        <v>12</v>
      </c>
      <c r="E18" s="25">
        <f t="shared" si="0"/>
        <v>0.5454545454545454</v>
      </c>
      <c r="F18" s="24">
        <v>6</v>
      </c>
      <c r="G18" s="24">
        <v>11</v>
      </c>
      <c r="H18" s="24">
        <v>1</v>
      </c>
      <c r="I18" s="24">
        <v>0</v>
      </c>
      <c r="J18" s="24">
        <v>0</v>
      </c>
      <c r="K18" s="24">
        <f t="shared" si="1"/>
        <v>1</v>
      </c>
      <c r="L18" s="24">
        <v>8</v>
      </c>
      <c r="M18" s="24">
        <f t="shared" si="2"/>
        <v>13</v>
      </c>
      <c r="N18" s="26">
        <f t="shared" si="3"/>
        <v>0.5909090909090909</v>
      </c>
    </row>
    <row r="19" spans="1:14" ht="15.75">
      <c r="A19" s="52" t="s">
        <v>35</v>
      </c>
      <c r="B19" s="53">
        <v>9</v>
      </c>
      <c r="C19" s="53">
        <v>30</v>
      </c>
      <c r="D19" s="53">
        <v>16</v>
      </c>
      <c r="E19" s="54">
        <f t="shared" si="0"/>
        <v>0.5333333333333333</v>
      </c>
      <c r="F19" s="53">
        <v>7</v>
      </c>
      <c r="G19" s="53">
        <v>15</v>
      </c>
      <c r="H19" s="53">
        <v>1</v>
      </c>
      <c r="I19" s="53">
        <v>0</v>
      </c>
      <c r="J19" s="53">
        <v>0</v>
      </c>
      <c r="K19" s="53">
        <f t="shared" si="1"/>
        <v>1</v>
      </c>
      <c r="L19" s="53">
        <v>7</v>
      </c>
      <c r="M19" s="53">
        <f t="shared" si="2"/>
        <v>17</v>
      </c>
      <c r="N19" s="55">
        <f t="shared" si="3"/>
        <v>0.5666666666666667</v>
      </c>
    </row>
    <row r="20" spans="1:14" ht="15.75">
      <c r="A20" s="23" t="s">
        <v>36</v>
      </c>
      <c r="B20" s="24">
        <v>6</v>
      </c>
      <c r="C20" s="24">
        <v>21</v>
      </c>
      <c r="D20" s="24">
        <v>11</v>
      </c>
      <c r="E20" s="25">
        <f t="shared" si="0"/>
        <v>0.5238095238095238</v>
      </c>
      <c r="F20" s="24">
        <v>8</v>
      </c>
      <c r="G20" s="24">
        <v>8</v>
      </c>
      <c r="H20" s="24">
        <v>0</v>
      </c>
      <c r="I20" s="24">
        <v>2</v>
      </c>
      <c r="J20" s="24">
        <v>1</v>
      </c>
      <c r="K20" s="24">
        <f t="shared" si="1"/>
        <v>3</v>
      </c>
      <c r="L20" s="24">
        <v>8</v>
      </c>
      <c r="M20" s="24">
        <f t="shared" si="2"/>
        <v>18</v>
      </c>
      <c r="N20" s="26">
        <f t="shared" si="3"/>
        <v>0.8571428571428571</v>
      </c>
    </row>
    <row r="21" spans="1:14" ht="15.75">
      <c r="A21" s="52" t="s">
        <v>37</v>
      </c>
      <c r="B21" s="53">
        <v>12</v>
      </c>
      <c r="C21" s="53">
        <v>45</v>
      </c>
      <c r="D21" s="53">
        <v>22</v>
      </c>
      <c r="E21" s="54">
        <f>D21/C21</f>
        <v>0.4888888888888889</v>
      </c>
      <c r="F21" s="53">
        <v>14</v>
      </c>
      <c r="G21" s="53">
        <v>14</v>
      </c>
      <c r="H21" s="53">
        <v>7</v>
      </c>
      <c r="I21" s="53">
        <v>1</v>
      </c>
      <c r="J21" s="53">
        <v>0</v>
      </c>
      <c r="K21" s="53">
        <f>H21+I21+J21</f>
        <v>8</v>
      </c>
      <c r="L21" s="53">
        <v>19</v>
      </c>
      <c r="M21" s="53">
        <f>G21+H21*2+I21*3+J21*4</f>
        <v>31</v>
      </c>
      <c r="N21" s="55">
        <f>M21/C21</f>
        <v>0.6888888888888889</v>
      </c>
    </row>
    <row r="22" spans="1:14" ht="15.75">
      <c r="A22" s="23" t="s">
        <v>38</v>
      </c>
      <c r="B22" s="24">
        <v>6</v>
      </c>
      <c r="C22" s="24">
        <v>15</v>
      </c>
      <c r="D22" s="24">
        <v>7</v>
      </c>
      <c r="E22" s="25">
        <f t="shared" si="0"/>
        <v>0.4666666666666667</v>
      </c>
      <c r="F22" s="24">
        <v>0</v>
      </c>
      <c r="G22" s="24">
        <v>5</v>
      </c>
      <c r="H22" s="24">
        <v>2</v>
      </c>
      <c r="I22" s="24">
        <v>0</v>
      </c>
      <c r="J22" s="24">
        <v>0</v>
      </c>
      <c r="K22" s="24">
        <f t="shared" si="1"/>
        <v>2</v>
      </c>
      <c r="L22" s="24">
        <v>4</v>
      </c>
      <c r="M22" s="24">
        <f t="shared" si="2"/>
        <v>9</v>
      </c>
      <c r="N22" s="26">
        <f t="shared" si="3"/>
        <v>0.6</v>
      </c>
    </row>
    <row r="23" spans="1:14" ht="15.75">
      <c r="A23" s="52" t="s">
        <v>39</v>
      </c>
      <c r="B23" s="53">
        <v>7</v>
      </c>
      <c r="C23" s="53">
        <v>24</v>
      </c>
      <c r="D23" s="53">
        <v>11</v>
      </c>
      <c r="E23" s="54">
        <f t="shared" si="0"/>
        <v>0.4583333333333333</v>
      </c>
      <c r="F23" s="53">
        <v>10</v>
      </c>
      <c r="G23" s="53">
        <v>7</v>
      </c>
      <c r="H23" s="53">
        <v>4</v>
      </c>
      <c r="I23" s="53">
        <v>0</v>
      </c>
      <c r="J23" s="53">
        <v>0</v>
      </c>
      <c r="K23" s="53">
        <f t="shared" si="1"/>
        <v>4</v>
      </c>
      <c r="L23" s="53">
        <v>7</v>
      </c>
      <c r="M23" s="53">
        <f t="shared" si="2"/>
        <v>15</v>
      </c>
      <c r="N23" s="55">
        <f t="shared" si="3"/>
        <v>0.625</v>
      </c>
    </row>
    <row r="24" spans="1:14" ht="15.75">
      <c r="A24" s="23" t="s">
        <v>40</v>
      </c>
      <c r="B24" s="24">
        <v>11</v>
      </c>
      <c r="C24" s="24">
        <v>30</v>
      </c>
      <c r="D24" s="24">
        <v>13</v>
      </c>
      <c r="E24" s="25">
        <f>D24/C24</f>
        <v>0.43333333333333335</v>
      </c>
      <c r="F24" s="24">
        <v>2</v>
      </c>
      <c r="G24" s="24">
        <v>13</v>
      </c>
      <c r="H24" s="24">
        <v>0</v>
      </c>
      <c r="I24" s="24">
        <v>0</v>
      </c>
      <c r="J24" s="24">
        <v>0</v>
      </c>
      <c r="K24" s="24">
        <f>H24+I24+J24</f>
        <v>0</v>
      </c>
      <c r="L24" s="24">
        <v>1</v>
      </c>
      <c r="M24" s="24">
        <f>G24+H24*2+I24*3+J24*4</f>
        <v>13</v>
      </c>
      <c r="N24" s="26">
        <f>M24/C24</f>
        <v>0.43333333333333335</v>
      </c>
    </row>
    <row r="25" spans="1:14" ht="15.75">
      <c r="A25" s="52" t="s">
        <v>22</v>
      </c>
      <c r="B25" s="53">
        <v>2</v>
      </c>
      <c r="C25" s="53">
        <v>5</v>
      </c>
      <c r="D25" s="53">
        <v>2</v>
      </c>
      <c r="E25" s="54">
        <f>D25/C25</f>
        <v>0.4</v>
      </c>
      <c r="F25" s="53">
        <v>0</v>
      </c>
      <c r="G25" s="53">
        <v>2</v>
      </c>
      <c r="H25" s="53">
        <v>0</v>
      </c>
      <c r="I25" s="53">
        <v>0</v>
      </c>
      <c r="J25" s="53">
        <v>0</v>
      </c>
      <c r="K25" s="53">
        <f>H25+I25+J25</f>
        <v>0</v>
      </c>
      <c r="L25" s="53">
        <v>1</v>
      </c>
      <c r="M25" s="53">
        <f>G25+H25*2+I25*3+J25*4</f>
        <v>2</v>
      </c>
      <c r="N25" s="55">
        <f>M25/C25</f>
        <v>0.4</v>
      </c>
    </row>
    <row r="26" spans="1:14" ht="15.75">
      <c r="A26" s="23" t="s">
        <v>41</v>
      </c>
      <c r="B26" s="24">
        <v>4</v>
      </c>
      <c r="C26" s="24">
        <v>9</v>
      </c>
      <c r="D26" s="24">
        <v>3</v>
      </c>
      <c r="E26" s="25">
        <f>D26/C26</f>
        <v>0.3333333333333333</v>
      </c>
      <c r="F26" s="24">
        <v>5</v>
      </c>
      <c r="G26" s="24">
        <v>2</v>
      </c>
      <c r="H26" s="24">
        <v>0</v>
      </c>
      <c r="I26" s="24">
        <v>0</v>
      </c>
      <c r="J26" s="24">
        <v>1</v>
      </c>
      <c r="K26" s="24">
        <f>H26+I26+J26</f>
        <v>1</v>
      </c>
      <c r="L26" s="24">
        <v>1</v>
      </c>
      <c r="M26" s="24">
        <f>G26+H26*2+I26*3+J26*4</f>
        <v>6</v>
      </c>
      <c r="N26" s="26">
        <f>M26/C26</f>
        <v>0.6666666666666666</v>
      </c>
    </row>
    <row r="27" spans="1:14" ht="15.75">
      <c r="A27" s="52" t="s">
        <v>20</v>
      </c>
      <c r="B27" s="53">
        <v>1</v>
      </c>
      <c r="C27" s="53">
        <v>3</v>
      </c>
      <c r="D27" s="53">
        <v>1</v>
      </c>
      <c r="E27" s="54">
        <f t="shared" si="0"/>
        <v>0.3333333333333333</v>
      </c>
      <c r="F27" s="53">
        <v>2</v>
      </c>
      <c r="G27" s="53">
        <v>1</v>
      </c>
      <c r="H27" s="53">
        <v>0</v>
      </c>
      <c r="I27" s="53">
        <v>0</v>
      </c>
      <c r="J27" s="53">
        <v>0</v>
      </c>
      <c r="K27" s="53">
        <f t="shared" si="1"/>
        <v>0</v>
      </c>
      <c r="L27" s="53">
        <v>1</v>
      </c>
      <c r="M27" s="53">
        <f t="shared" si="2"/>
        <v>1</v>
      </c>
      <c r="N27" s="55">
        <f t="shared" si="3"/>
        <v>0.3333333333333333</v>
      </c>
    </row>
    <row r="28" spans="1:14" ht="15.75">
      <c r="A28" s="23" t="s">
        <v>42</v>
      </c>
      <c r="B28" s="24">
        <v>3</v>
      </c>
      <c r="C28" s="24">
        <v>12</v>
      </c>
      <c r="D28" s="24">
        <v>3</v>
      </c>
      <c r="E28" s="25">
        <f>D28/C28</f>
        <v>0.25</v>
      </c>
      <c r="F28" s="24">
        <v>1</v>
      </c>
      <c r="G28" s="24">
        <v>3</v>
      </c>
      <c r="H28" s="24">
        <v>0</v>
      </c>
      <c r="I28" s="24">
        <v>0</v>
      </c>
      <c r="J28" s="24">
        <v>0</v>
      </c>
      <c r="K28" s="24">
        <f>H28+I28+J28</f>
        <v>0</v>
      </c>
      <c r="L28" s="24">
        <v>1</v>
      </c>
      <c r="M28" s="24">
        <f>G28+H28*2+I28*3+J28*4</f>
        <v>3</v>
      </c>
      <c r="N28" s="26">
        <f>M28/C28</f>
        <v>0.25</v>
      </c>
    </row>
    <row r="29" spans="1:14" ht="15.75">
      <c r="A29" s="52" t="s">
        <v>43</v>
      </c>
      <c r="B29" s="53">
        <v>11</v>
      </c>
      <c r="C29" s="53">
        <v>31</v>
      </c>
      <c r="D29" s="53">
        <v>6</v>
      </c>
      <c r="E29" s="54">
        <f>D29/C29</f>
        <v>0.1935483870967742</v>
      </c>
      <c r="F29" s="53">
        <v>5</v>
      </c>
      <c r="G29" s="53">
        <v>6</v>
      </c>
      <c r="H29" s="53">
        <v>0</v>
      </c>
      <c r="I29" s="53">
        <v>0</v>
      </c>
      <c r="J29" s="53">
        <v>0</v>
      </c>
      <c r="K29" s="53">
        <f>H29+I29+J29</f>
        <v>0</v>
      </c>
      <c r="L29" s="53">
        <v>4</v>
      </c>
      <c r="M29" s="53">
        <f>G29+H29*2+I29*3+J29*4</f>
        <v>6</v>
      </c>
      <c r="N29" s="55">
        <f>M29/C29</f>
        <v>0.1935483870967742</v>
      </c>
    </row>
    <row r="30" spans="1:14" ht="16.5" thickBot="1">
      <c r="A30" s="27" t="s">
        <v>44</v>
      </c>
      <c r="B30" s="28">
        <v>1</v>
      </c>
      <c r="C30" s="28">
        <v>1</v>
      </c>
      <c r="D30" s="28">
        <v>0</v>
      </c>
      <c r="E30" s="29">
        <f>D30/C30</f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f>G30+H30*2+I30*3+J30*4</f>
        <v>0</v>
      </c>
      <c r="N30" s="30">
        <f>M30/C30</f>
        <v>0</v>
      </c>
    </row>
    <row r="31" spans="1:14" ht="15.75">
      <c r="A31" s="11" t="s">
        <v>19</v>
      </c>
      <c r="B31" s="12">
        <v>12</v>
      </c>
      <c r="C31" s="12">
        <f>SUM(C6:C30)</f>
        <v>453</v>
      </c>
      <c r="D31" s="12">
        <f>SUM(D6:D30)</f>
        <v>235</v>
      </c>
      <c r="E31" s="13">
        <f>D31/C31</f>
        <v>0.5187637969094923</v>
      </c>
      <c r="F31" s="12">
        <f aca="true" t="shared" si="4" ref="F31:L31">SUM(F6:F30)</f>
        <v>130</v>
      </c>
      <c r="G31" s="12">
        <f t="shared" si="4"/>
        <v>181</v>
      </c>
      <c r="H31" s="12">
        <f t="shared" si="4"/>
        <v>33</v>
      </c>
      <c r="I31" s="12">
        <f t="shared" si="4"/>
        <v>7</v>
      </c>
      <c r="J31" s="12">
        <f t="shared" si="4"/>
        <v>14</v>
      </c>
      <c r="K31" s="12">
        <f t="shared" si="4"/>
        <v>54</v>
      </c>
      <c r="L31" s="12">
        <f t="shared" si="4"/>
        <v>142</v>
      </c>
      <c r="M31" s="12">
        <f>G31+H31*2+I31*3+J31*4</f>
        <v>324</v>
      </c>
      <c r="N31" s="14">
        <f>M31/C31</f>
        <v>0.7152317880794702</v>
      </c>
    </row>
    <row r="32" spans="1:14" ht="15.75">
      <c r="A32" s="31"/>
      <c r="B32" s="31"/>
      <c r="C32" s="31"/>
      <c r="D32" s="31"/>
      <c r="E32" s="32"/>
      <c r="F32" s="31"/>
      <c r="G32" s="31"/>
      <c r="H32" s="31"/>
      <c r="I32" s="31"/>
      <c r="J32" s="31"/>
      <c r="K32" s="31"/>
      <c r="L32" s="31"/>
      <c r="M32" s="31"/>
      <c r="N32" s="32"/>
    </row>
    <row r="33" spans="1:14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9.5" customHeight="1">
      <c r="A34" s="7" t="s">
        <v>50</v>
      </c>
      <c r="B34" s="21"/>
      <c r="C34" s="21"/>
      <c r="D34" s="21"/>
      <c r="E34" s="21"/>
      <c r="F34" s="33"/>
      <c r="G34" s="21"/>
      <c r="H34" s="22"/>
      <c r="I34" s="34"/>
      <c r="J34" s="35"/>
      <c r="K34" s="35"/>
      <c r="L34" s="31"/>
      <c r="M34" s="31"/>
      <c r="N34" s="32"/>
    </row>
    <row r="35" spans="1:14" ht="16.5" thickBot="1">
      <c r="A35" s="15" t="s">
        <v>49</v>
      </c>
      <c r="B35" s="9" t="s">
        <v>13</v>
      </c>
      <c r="C35" s="9" t="s">
        <v>14</v>
      </c>
      <c r="D35" s="16" t="s">
        <v>15</v>
      </c>
      <c r="E35" s="9" t="s">
        <v>16</v>
      </c>
      <c r="F35" s="9" t="s">
        <v>17</v>
      </c>
      <c r="G35" s="17" t="s">
        <v>18</v>
      </c>
      <c r="H35" s="10" t="s">
        <v>21</v>
      </c>
      <c r="I35" s="31"/>
      <c r="J35" s="31"/>
      <c r="K35" s="31"/>
      <c r="L35" s="31"/>
      <c r="M35" s="31"/>
      <c r="N35" s="32"/>
    </row>
    <row r="36" spans="1:14" ht="15.75">
      <c r="A36" s="23" t="s">
        <v>37</v>
      </c>
      <c r="B36" s="24">
        <v>2</v>
      </c>
      <c r="C36" s="24">
        <v>0</v>
      </c>
      <c r="D36" s="36">
        <f>B36/(B36+C36)</f>
        <v>1</v>
      </c>
      <c r="E36" s="24">
        <v>12</v>
      </c>
      <c r="F36" s="24">
        <v>6</v>
      </c>
      <c r="G36" s="37">
        <f>F36*7/E36</f>
        <v>3.5</v>
      </c>
      <c r="H36" s="38">
        <v>0</v>
      </c>
      <c r="I36" s="31"/>
      <c r="J36" s="31"/>
      <c r="K36" s="31"/>
      <c r="L36" s="31"/>
      <c r="M36" s="31"/>
      <c r="N36" s="32"/>
    </row>
    <row r="37" spans="1:14" ht="15.75">
      <c r="A37" s="52" t="s">
        <v>31</v>
      </c>
      <c r="B37" s="53">
        <v>2</v>
      </c>
      <c r="C37" s="53">
        <v>0</v>
      </c>
      <c r="D37" s="56">
        <f>B37/(B37+C37)</f>
        <v>1</v>
      </c>
      <c r="E37" s="53">
        <v>13</v>
      </c>
      <c r="F37" s="53">
        <v>9</v>
      </c>
      <c r="G37" s="57">
        <f>F37*7/E37</f>
        <v>4.846153846153846</v>
      </c>
      <c r="H37" s="58">
        <v>0</v>
      </c>
      <c r="I37" s="31"/>
      <c r="J37" s="31"/>
      <c r="K37" s="31"/>
      <c r="L37" s="31"/>
      <c r="M37" s="31"/>
      <c r="N37" s="32"/>
    </row>
    <row r="38" spans="1:14" ht="16.5" thickBot="1">
      <c r="A38" s="27" t="s">
        <v>35</v>
      </c>
      <c r="B38" s="28">
        <v>4</v>
      </c>
      <c r="C38" s="28">
        <v>4</v>
      </c>
      <c r="D38" s="39">
        <f>B38/(B38+C38)</f>
        <v>0.5</v>
      </c>
      <c r="E38" s="28">
        <v>56</v>
      </c>
      <c r="F38" s="28">
        <v>100</v>
      </c>
      <c r="G38" s="40">
        <f>F38*7/E38</f>
        <v>12.5</v>
      </c>
      <c r="H38" s="41">
        <v>0</v>
      </c>
      <c r="I38" s="31"/>
      <c r="J38" s="31"/>
      <c r="K38" s="31"/>
      <c r="L38" s="31"/>
      <c r="M38" s="31"/>
      <c r="N38" s="32"/>
    </row>
    <row r="39" spans="1:14" ht="15.75">
      <c r="A39" s="11" t="s">
        <v>19</v>
      </c>
      <c r="B39" s="12">
        <v>8</v>
      </c>
      <c r="C39" s="12">
        <v>4</v>
      </c>
      <c r="D39" s="18">
        <f>B39/(B39+C39)</f>
        <v>0.6666666666666666</v>
      </c>
      <c r="E39" s="12">
        <f>SUM(E36:E38)</f>
        <v>81</v>
      </c>
      <c r="F39" s="12">
        <f>SUM(F36:F38)</f>
        <v>115</v>
      </c>
      <c r="G39" s="19">
        <f>F39*7/E39</f>
        <v>9.938271604938272</v>
      </c>
      <c r="H39" s="20">
        <f>SUM(H36:H38)</f>
        <v>0</v>
      </c>
      <c r="I39" s="31"/>
      <c r="J39" s="31"/>
      <c r="K39" s="31"/>
      <c r="L39" s="31"/>
      <c r="M39" s="31"/>
      <c r="N39" s="32"/>
    </row>
    <row r="40" spans="13:14" ht="15"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</sheetData>
  <sheetProtection password="CEF4" sheet="1"/>
  <mergeCells count="1">
    <mergeCell ref="A3:N3"/>
  </mergeCells>
  <printOptions horizontalCentered="1"/>
  <pageMargins left="0.5" right="0.5" top="0.5" bottom="0.5" header="0.5" footer="0.5"/>
  <pageSetup fitToHeight="1" fitToWidth="1" horizontalDpi="200" verticalDpi="2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128"/>
  <sheetViews>
    <sheetView showGridLines="0" zoomScalePageLayoutView="0" workbookViewId="0" topLeftCell="A1">
      <selection activeCell="P28" sqref="P28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49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6" ht="19.5" customHeight="1">
      <c r="A4" s="7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P4" s="4"/>
    </row>
    <row r="5" spans="1:14" ht="16.5" thickBot="1">
      <c r="A5" s="8" t="s">
        <v>49</v>
      </c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3" t="s">
        <v>12</v>
      </c>
    </row>
    <row r="6" spans="1:14" ht="15.75">
      <c r="A6" s="23" t="s">
        <v>28</v>
      </c>
      <c r="B6" s="24">
        <v>5</v>
      </c>
      <c r="C6" s="24">
        <v>18</v>
      </c>
      <c r="D6" s="24">
        <v>13</v>
      </c>
      <c r="E6" s="36">
        <f aca="true" t="shared" si="0" ref="E6:E24">D6/C6</f>
        <v>0.7222222222222222</v>
      </c>
      <c r="F6" s="24">
        <v>14</v>
      </c>
      <c r="G6" s="24">
        <v>4</v>
      </c>
      <c r="H6" s="24">
        <v>2</v>
      </c>
      <c r="I6" s="24">
        <v>1</v>
      </c>
      <c r="J6" s="24">
        <v>6</v>
      </c>
      <c r="K6" s="24">
        <f aca="true" t="shared" si="1" ref="K6:K24">H6+I6+J6</f>
        <v>9</v>
      </c>
      <c r="L6" s="24">
        <v>10</v>
      </c>
      <c r="M6" s="24">
        <f aca="true" t="shared" si="2" ref="M6:M24">G6+H6*2+I6*3+J6*4</f>
        <v>35</v>
      </c>
      <c r="N6" s="26">
        <f aca="true" t="shared" si="3" ref="N6:N24">M6/C6</f>
        <v>1.9444444444444444</v>
      </c>
    </row>
    <row r="7" spans="1:14" ht="15.75">
      <c r="A7" s="52" t="s">
        <v>23</v>
      </c>
      <c r="B7" s="53">
        <v>2</v>
      </c>
      <c r="C7" s="53">
        <v>6</v>
      </c>
      <c r="D7" s="53">
        <v>4</v>
      </c>
      <c r="E7" s="56">
        <f t="shared" si="0"/>
        <v>0.6666666666666666</v>
      </c>
      <c r="F7" s="53">
        <v>3</v>
      </c>
      <c r="G7" s="53">
        <v>1</v>
      </c>
      <c r="H7" s="53">
        <v>2</v>
      </c>
      <c r="I7" s="53">
        <v>1</v>
      </c>
      <c r="J7" s="53">
        <v>0</v>
      </c>
      <c r="K7" s="53">
        <f t="shared" si="1"/>
        <v>3</v>
      </c>
      <c r="L7" s="53">
        <v>5</v>
      </c>
      <c r="M7" s="53">
        <f t="shared" si="2"/>
        <v>8</v>
      </c>
      <c r="N7" s="55">
        <f t="shared" si="3"/>
        <v>1.3333333333333333</v>
      </c>
    </row>
    <row r="8" spans="1:14" ht="15.75">
      <c r="A8" s="23" t="s">
        <v>36</v>
      </c>
      <c r="B8" s="24">
        <v>3</v>
      </c>
      <c r="C8" s="24">
        <v>8</v>
      </c>
      <c r="D8" s="24">
        <v>5</v>
      </c>
      <c r="E8" s="36">
        <f>D8/C8</f>
        <v>0.625</v>
      </c>
      <c r="F8" s="24">
        <v>3</v>
      </c>
      <c r="G8" s="24">
        <v>4</v>
      </c>
      <c r="H8" s="24">
        <v>0</v>
      </c>
      <c r="I8" s="24">
        <v>1</v>
      </c>
      <c r="J8" s="24">
        <v>0</v>
      </c>
      <c r="K8" s="24">
        <f>H8+I8+J8</f>
        <v>1</v>
      </c>
      <c r="L8" s="24">
        <v>0</v>
      </c>
      <c r="M8" s="24">
        <f>G8+H8*2+I8*3+J8*4</f>
        <v>7</v>
      </c>
      <c r="N8" s="26">
        <f>M8/C8</f>
        <v>0.875</v>
      </c>
    </row>
    <row r="9" spans="1:14" ht="15.75">
      <c r="A9" s="52" t="s">
        <v>45</v>
      </c>
      <c r="B9" s="53">
        <v>5</v>
      </c>
      <c r="C9" s="53">
        <v>17</v>
      </c>
      <c r="D9" s="53">
        <v>10</v>
      </c>
      <c r="E9" s="56">
        <f>D9/C9</f>
        <v>0.5882352941176471</v>
      </c>
      <c r="F9" s="53">
        <v>4</v>
      </c>
      <c r="G9" s="53">
        <v>9</v>
      </c>
      <c r="H9" s="53">
        <v>0</v>
      </c>
      <c r="I9" s="53">
        <v>0</v>
      </c>
      <c r="J9" s="53">
        <v>1</v>
      </c>
      <c r="K9" s="53">
        <f>H9+I9+J9</f>
        <v>1</v>
      </c>
      <c r="L9" s="53">
        <v>6</v>
      </c>
      <c r="M9" s="53">
        <f>G9+H9*2+I9*3+J9*4</f>
        <v>13</v>
      </c>
      <c r="N9" s="55">
        <f>M9/C9</f>
        <v>0.7647058823529411</v>
      </c>
    </row>
    <row r="10" spans="1:14" ht="15.75">
      <c r="A10" s="23" t="s">
        <v>27</v>
      </c>
      <c r="B10" s="24">
        <v>6</v>
      </c>
      <c r="C10" s="24">
        <v>21</v>
      </c>
      <c r="D10" s="24">
        <v>12</v>
      </c>
      <c r="E10" s="36">
        <f>D10/C10</f>
        <v>0.5714285714285714</v>
      </c>
      <c r="F10" s="24">
        <v>14</v>
      </c>
      <c r="G10" s="24">
        <v>8</v>
      </c>
      <c r="H10" s="24">
        <v>1</v>
      </c>
      <c r="I10" s="24">
        <v>0</v>
      </c>
      <c r="J10" s="24">
        <v>3</v>
      </c>
      <c r="K10" s="24">
        <f>H10+I10+J10</f>
        <v>4</v>
      </c>
      <c r="L10" s="24">
        <v>12</v>
      </c>
      <c r="M10" s="24">
        <f>G10+H10*2+I10*3+J10*4</f>
        <v>22</v>
      </c>
      <c r="N10" s="26">
        <f>M10/C10</f>
        <v>1.0476190476190477</v>
      </c>
    </row>
    <row r="11" spans="1:14" ht="15.75">
      <c r="A11" s="52" t="s">
        <v>32</v>
      </c>
      <c r="B11" s="53">
        <v>6</v>
      </c>
      <c r="C11" s="53">
        <v>23</v>
      </c>
      <c r="D11" s="53">
        <v>13</v>
      </c>
      <c r="E11" s="56">
        <f>D11/C11</f>
        <v>0.5652173913043478</v>
      </c>
      <c r="F11" s="53">
        <v>7</v>
      </c>
      <c r="G11" s="53">
        <v>11</v>
      </c>
      <c r="H11" s="53">
        <v>1</v>
      </c>
      <c r="I11" s="53">
        <v>0</v>
      </c>
      <c r="J11" s="53">
        <v>1</v>
      </c>
      <c r="K11" s="53">
        <f>H11+I11+J11</f>
        <v>2</v>
      </c>
      <c r="L11" s="53">
        <v>12</v>
      </c>
      <c r="M11" s="53">
        <f>G11+H11*2+I11*3+J11*4</f>
        <v>17</v>
      </c>
      <c r="N11" s="55">
        <f>M11/C11</f>
        <v>0.7391304347826086</v>
      </c>
    </row>
    <row r="12" spans="1:14" ht="15.75">
      <c r="A12" s="23" t="s">
        <v>31</v>
      </c>
      <c r="B12" s="24">
        <v>6</v>
      </c>
      <c r="C12" s="24">
        <v>12</v>
      </c>
      <c r="D12" s="24">
        <v>6</v>
      </c>
      <c r="E12" s="36">
        <f>D12/C12</f>
        <v>0.5</v>
      </c>
      <c r="F12" s="24">
        <v>2</v>
      </c>
      <c r="G12" s="24">
        <v>6</v>
      </c>
      <c r="H12" s="24">
        <v>0</v>
      </c>
      <c r="I12" s="24">
        <v>0</v>
      </c>
      <c r="J12" s="24">
        <v>0</v>
      </c>
      <c r="K12" s="24">
        <f>H12+I12+J12</f>
        <v>0</v>
      </c>
      <c r="L12" s="24">
        <v>5</v>
      </c>
      <c r="M12" s="24">
        <f>G12+H12*2+I12*3+J12*4</f>
        <v>6</v>
      </c>
      <c r="N12" s="26">
        <f>M12/C12</f>
        <v>0.5</v>
      </c>
    </row>
    <row r="13" spans="1:14" ht="15.75">
      <c r="A13" s="52" t="s">
        <v>26</v>
      </c>
      <c r="B13" s="53">
        <v>5</v>
      </c>
      <c r="C13" s="53">
        <v>19</v>
      </c>
      <c r="D13" s="53">
        <v>9</v>
      </c>
      <c r="E13" s="56">
        <f t="shared" si="0"/>
        <v>0.47368421052631576</v>
      </c>
      <c r="F13" s="53">
        <v>8</v>
      </c>
      <c r="G13" s="53">
        <v>6</v>
      </c>
      <c r="H13" s="53">
        <v>0</v>
      </c>
      <c r="I13" s="53">
        <v>1</v>
      </c>
      <c r="J13" s="53">
        <v>2</v>
      </c>
      <c r="K13" s="53">
        <f t="shared" si="1"/>
        <v>3</v>
      </c>
      <c r="L13" s="53">
        <v>7</v>
      </c>
      <c r="M13" s="53">
        <f t="shared" si="2"/>
        <v>17</v>
      </c>
      <c r="N13" s="55">
        <f t="shared" si="3"/>
        <v>0.8947368421052632</v>
      </c>
    </row>
    <row r="14" spans="1:14" ht="15.75">
      <c r="A14" s="23" t="s">
        <v>40</v>
      </c>
      <c r="B14" s="24">
        <v>6</v>
      </c>
      <c r="C14" s="24">
        <v>11</v>
      </c>
      <c r="D14" s="24">
        <v>5</v>
      </c>
      <c r="E14" s="36">
        <f t="shared" si="0"/>
        <v>0.45454545454545453</v>
      </c>
      <c r="F14" s="24">
        <v>4</v>
      </c>
      <c r="G14" s="24">
        <v>5</v>
      </c>
      <c r="H14" s="24">
        <v>0</v>
      </c>
      <c r="I14" s="24">
        <v>0</v>
      </c>
      <c r="J14" s="24">
        <v>0</v>
      </c>
      <c r="K14" s="24">
        <f t="shared" si="1"/>
        <v>0</v>
      </c>
      <c r="L14" s="24">
        <v>3</v>
      </c>
      <c r="M14" s="24">
        <f t="shared" si="2"/>
        <v>5</v>
      </c>
      <c r="N14" s="26">
        <f t="shared" si="3"/>
        <v>0.45454545454545453</v>
      </c>
    </row>
    <row r="15" spans="1:14" ht="15.75">
      <c r="A15" s="52" t="s">
        <v>35</v>
      </c>
      <c r="B15" s="53">
        <v>4</v>
      </c>
      <c r="C15" s="53">
        <v>11</v>
      </c>
      <c r="D15" s="53">
        <v>5</v>
      </c>
      <c r="E15" s="56">
        <f t="shared" si="0"/>
        <v>0.45454545454545453</v>
      </c>
      <c r="F15" s="53">
        <v>3</v>
      </c>
      <c r="G15" s="53">
        <v>3</v>
      </c>
      <c r="H15" s="53">
        <v>2</v>
      </c>
      <c r="I15" s="53">
        <v>0</v>
      </c>
      <c r="J15" s="53">
        <v>0</v>
      </c>
      <c r="K15" s="53">
        <f t="shared" si="1"/>
        <v>2</v>
      </c>
      <c r="L15" s="53">
        <v>4</v>
      </c>
      <c r="M15" s="53">
        <f t="shared" si="2"/>
        <v>7</v>
      </c>
      <c r="N15" s="55">
        <f t="shared" si="3"/>
        <v>0.6363636363636364</v>
      </c>
    </row>
    <row r="16" spans="1:14" ht="15.75">
      <c r="A16" s="23" t="s">
        <v>30</v>
      </c>
      <c r="B16" s="24">
        <v>6</v>
      </c>
      <c r="C16" s="24">
        <v>20</v>
      </c>
      <c r="D16" s="24">
        <v>8</v>
      </c>
      <c r="E16" s="36">
        <f t="shared" si="0"/>
        <v>0.4</v>
      </c>
      <c r="F16" s="24">
        <v>8</v>
      </c>
      <c r="G16" s="24">
        <v>5</v>
      </c>
      <c r="H16" s="24">
        <v>2</v>
      </c>
      <c r="I16" s="24">
        <v>0</v>
      </c>
      <c r="J16" s="24">
        <v>1</v>
      </c>
      <c r="K16" s="24">
        <f t="shared" si="1"/>
        <v>3</v>
      </c>
      <c r="L16" s="24">
        <v>7</v>
      </c>
      <c r="M16" s="24">
        <f t="shared" si="2"/>
        <v>13</v>
      </c>
      <c r="N16" s="26">
        <f t="shared" si="3"/>
        <v>0.65</v>
      </c>
    </row>
    <row r="17" spans="1:14" ht="15.75">
      <c r="A17" s="52" t="s">
        <v>42</v>
      </c>
      <c r="B17" s="53">
        <v>4</v>
      </c>
      <c r="C17" s="53">
        <v>5</v>
      </c>
      <c r="D17" s="53">
        <v>2</v>
      </c>
      <c r="E17" s="56">
        <f t="shared" si="0"/>
        <v>0.4</v>
      </c>
      <c r="F17" s="53">
        <v>3</v>
      </c>
      <c r="G17" s="53">
        <v>0</v>
      </c>
      <c r="H17" s="53">
        <v>1</v>
      </c>
      <c r="I17" s="53">
        <v>0</v>
      </c>
      <c r="J17" s="53">
        <v>1</v>
      </c>
      <c r="K17" s="53">
        <f t="shared" si="1"/>
        <v>2</v>
      </c>
      <c r="L17" s="53">
        <v>2</v>
      </c>
      <c r="M17" s="53">
        <f t="shared" si="2"/>
        <v>6</v>
      </c>
      <c r="N17" s="55">
        <f t="shared" si="3"/>
        <v>1.2</v>
      </c>
    </row>
    <row r="18" spans="1:14" ht="15.75">
      <c r="A18" s="23" t="s">
        <v>29</v>
      </c>
      <c r="B18" s="24">
        <v>3</v>
      </c>
      <c r="C18" s="24">
        <v>3</v>
      </c>
      <c r="D18" s="24">
        <v>1</v>
      </c>
      <c r="E18" s="36">
        <f t="shared" si="0"/>
        <v>0.3333333333333333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f t="shared" si="1"/>
        <v>0</v>
      </c>
      <c r="L18" s="24">
        <v>1</v>
      </c>
      <c r="M18" s="24">
        <f t="shared" si="2"/>
        <v>1</v>
      </c>
      <c r="N18" s="26">
        <f t="shared" si="3"/>
        <v>0.3333333333333333</v>
      </c>
    </row>
    <row r="19" spans="1:14" ht="15.75">
      <c r="A19" s="52" t="s">
        <v>41</v>
      </c>
      <c r="B19" s="53">
        <v>4</v>
      </c>
      <c r="C19" s="53">
        <v>6</v>
      </c>
      <c r="D19" s="53">
        <v>2</v>
      </c>
      <c r="E19" s="56">
        <f t="shared" si="0"/>
        <v>0.3333333333333333</v>
      </c>
      <c r="F19" s="53">
        <v>1</v>
      </c>
      <c r="G19" s="53">
        <v>1</v>
      </c>
      <c r="H19" s="53">
        <v>1</v>
      </c>
      <c r="I19" s="53">
        <v>0</v>
      </c>
      <c r="J19" s="53">
        <v>0</v>
      </c>
      <c r="K19" s="53">
        <f t="shared" si="1"/>
        <v>1</v>
      </c>
      <c r="L19" s="53">
        <v>3</v>
      </c>
      <c r="M19" s="53">
        <f t="shared" si="2"/>
        <v>3</v>
      </c>
      <c r="N19" s="55">
        <f t="shared" si="3"/>
        <v>0.5</v>
      </c>
    </row>
    <row r="20" spans="1:14" ht="15.75">
      <c r="A20" s="23" t="s">
        <v>33</v>
      </c>
      <c r="B20" s="24">
        <v>3</v>
      </c>
      <c r="C20" s="24">
        <v>3</v>
      </c>
      <c r="D20" s="24">
        <v>1</v>
      </c>
      <c r="E20" s="36">
        <f t="shared" si="0"/>
        <v>0.3333333333333333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f t="shared" si="1"/>
        <v>0</v>
      </c>
      <c r="L20" s="24">
        <v>0</v>
      </c>
      <c r="M20" s="24">
        <f t="shared" si="2"/>
        <v>1</v>
      </c>
      <c r="N20" s="26">
        <f t="shared" si="3"/>
        <v>0.3333333333333333</v>
      </c>
    </row>
    <row r="21" spans="1:14" ht="15.75">
      <c r="A21" s="52" t="s">
        <v>37</v>
      </c>
      <c r="B21" s="53">
        <v>6</v>
      </c>
      <c r="C21" s="53">
        <v>20</v>
      </c>
      <c r="D21" s="53">
        <v>6</v>
      </c>
      <c r="E21" s="56">
        <f t="shared" si="0"/>
        <v>0.3</v>
      </c>
      <c r="F21" s="53">
        <v>7</v>
      </c>
      <c r="G21" s="53">
        <v>3</v>
      </c>
      <c r="H21" s="53">
        <v>1</v>
      </c>
      <c r="I21" s="53">
        <v>1</v>
      </c>
      <c r="J21" s="53">
        <v>1</v>
      </c>
      <c r="K21" s="53">
        <f t="shared" si="1"/>
        <v>3</v>
      </c>
      <c r="L21" s="53">
        <v>3</v>
      </c>
      <c r="M21" s="53">
        <f t="shared" si="2"/>
        <v>12</v>
      </c>
      <c r="N21" s="55">
        <f t="shared" si="3"/>
        <v>0.6</v>
      </c>
    </row>
    <row r="22" spans="1:14" ht="15.75">
      <c r="A22" s="23" t="s">
        <v>38</v>
      </c>
      <c r="B22" s="24">
        <v>5</v>
      </c>
      <c r="C22" s="24">
        <v>6</v>
      </c>
      <c r="D22" s="24">
        <v>1</v>
      </c>
      <c r="E22" s="36">
        <f t="shared" si="0"/>
        <v>0.16666666666666666</v>
      </c>
      <c r="F22" s="24">
        <v>0</v>
      </c>
      <c r="G22" s="24">
        <v>1</v>
      </c>
      <c r="H22" s="24">
        <v>0</v>
      </c>
      <c r="I22" s="24">
        <v>0</v>
      </c>
      <c r="J22" s="24">
        <v>0</v>
      </c>
      <c r="K22" s="24">
        <f t="shared" si="1"/>
        <v>0</v>
      </c>
      <c r="L22" s="24">
        <v>0</v>
      </c>
      <c r="M22" s="24">
        <f t="shared" si="2"/>
        <v>1</v>
      </c>
      <c r="N22" s="26">
        <f t="shared" si="3"/>
        <v>0.16666666666666666</v>
      </c>
    </row>
    <row r="23" spans="1:14" ht="16.5" thickBot="1">
      <c r="A23" s="45" t="s">
        <v>43</v>
      </c>
      <c r="B23" s="46">
        <v>5</v>
      </c>
      <c r="C23" s="46">
        <v>9</v>
      </c>
      <c r="D23" s="46">
        <v>1</v>
      </c>
      <c r="E23" s="47">
        <f t="shared" si="0"/>
        <v>0.1111111111111111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f t="shared" si="1"/>
        <v>0</v>
      </c>
      <c r="L23" s="46">
        <v>1</v>
      </c>
      <c r="M23" s="46">
        <f t="shared" si="2"/>
        <v>1</v>
      </c>
      <c r="N23" s="48">
        <f t="shared" si="3"/>
        <v>0.1111111111111111</v>
      </c>
    </row>
    <row r="24" spans="1:14" ht="15.75">
      <c r="A24" s="11" t="s">
        <v>19</v>
      </c>
      <c r="B24" s="12">
        <v>6</v>
      </c>
      <c r="C24" s="12">
        <f>SUM(C6:C23)</f>
        <v>218</v>
      </c>
      <c r="D24" s="12">
        <f>SUM(D6:D23)</f>
        <v>104</v>
      </c>
      <c r="E24" s="18">
        <f t="shared" si="0"/>
        <v>0.47706422018348627</v>
      </c>
      <c r="F24" s="12">
        <f>SUM(F6:F23)</f>
        <v>81</v>
      </c>
      <c r="G24" s="12">
        <f>SUM(G6:G23)</f>
        <v>70</v>
      </c>
      <c r="H24" s="12">
        <f>SUM(H6:H23)</f>
        <v>13</v>
      </c>
      <c r="I24" s="12">
        <f>SUM(I6:I23)</f>
        <v>5</v>
      </c>
      <c r="J24" s="12">
        <f>SUM(J6:J23)</f>
        <v>16</v>
      </c>
      <c r="K24" s="12">
        <f t="shared" si="1"/>
        <v>34</v>
      </c>
      <c r="L24" s="12">
        <f>SUM(L6:L23)</f>
        <v>81</v>
      </c>
      <c r="M24" s="12">
        <f t="shared" si="2"/>
        <v>175</v>
      </c>
      <c r="N24" s="14">
        <f t="shared" si="3"/>
        <v>0.8027522935779816</v>
      </c>
    </row>
    <row r="25" spans="1:14" ht="15.75">
      <c r="A25" s="31"/>
      <c r="B25" s="31"/>
      <c r="C25" s="31"/>
      <c r="D25" s="31"/>
      <c r="E25" s="32"/>
      <c r="F25" s="31"/>
      <c r="G25" s="31"/>
      <c r="H25" s="31"/>
      <c r="I25" s="31"/>
      <c r="J25" s="31"/>
      <c r="K25" s="31"/>
      <c r="L25" s="31"/>
      <c r="M25" s="31"/>
      <c r="N25" s="32"/>
    </row>
    <row r="26" spans="1:14" ht="15.75">
      <c r="A26" s="31"/>
      <c r="B26" s="31"/>
      <c r="C26" s="31"/>
      <c r="D26" s="31"/>
      <c r="E26" s="32"/>
      <c r="F26" s="31"/>
      <c r="G26" s="31"/>
      <c r="H26" s="31"/>
      <c r="I26" s="31"/>
      <c r="J26" s="31"/>
      <c r="K26" s="31"/>
      <c r="L26" s="31"/>
      <c r="M26" s="31"/>
      <c r="N26" s="32"/>
    </row>
    <row r="27" spans="1:14" ht="19.5" customHeight="1">
      <c r="A27" s="7" t="s">
        <v>50</v>
      </c>
      <c r="B27" s="21"/>
      <c r="C27" s="21"/>
      <c r="D27" s="21"/>
      <c r="E27" s="33"/>
      <c r="F27" s="21"/>
      <c r="G27" s="21"/>
      <c r="H27" s="22"/>
      <c r="I27" s="44"/>
      <c r="J27" s="35"/>
      <c r="K27" s="35"/>
      <c r="L27" s="31"/>
      <c r="M27" s="31"/>
      <c r="N27" s="32"/>
    </row>
    <row r="28" spans="1:14" ht="16.5" thickBot="1">
      <c r="A28" s="15" t="s">
        <v>49</v>
      </c>
      <c r="B28" s="9" t="s">
        <v>13</v>
      </c>
      <c r="C28" s="9" t="s">
        <v>14</v>
      </c>
      <c r="D28" s="16" t="s">
        <v>15</v>
      </c>
      <c r="E28" s="9" t="s">
        <v>16</v>
      </c>
      <c r="F28" s="9" t="s">
        <v>17</v>
      </c>
      <c r="G28" s="17" t="s">
        <v>18</v>
      </c>
      <c r="H28" s="10" t="s">
        <v>21</v>
      </c>
      <c r="I28" s="31"/>
      <c r="J28" s="31"/>
      <c r="K28" s="31"/>
      <c r="L28" s="31"/>
      <c r="M28" s="31"/>
      <c r="N28" s="32"/>
    </row>
    <row r="29" spans="1:14" ht="15.75">
      <c r="A29" s="23" t="s">
        <v>37</v>
      </c>
      <c r="B29" s="24">
        <v>1</v>
      </c>
      <c r="C29" s="24">
        <v>1</v>
      </c>
      <c r="D29" s="36">
        <f>B29/(B29+C29)</f>
        <v>0.5</v>
      </c>
      <c r="E29" s="24">
        <v>16</v>
      </c>
      <c r="F29" s="24">
        <v>24</v>
      </c>
      <c r="G29" s="37">
        <f>F29*7/E29</f>
        <v>10.5</v>
      </c>
      <c r="H29" s="38">
        <v>1</v>
      </c>
      <c r="I29" s="31"/>
      <c r="J29" s="31"/>
      <c r="K29" s="31"/>
      <c r="L29" s="31"/>
      <c r="M29" s="31"/>
      <c r="N29" s="32"/>
    </row>
    <row r="30" spans="1:14" ht="15.75">
      <c r="A30" s="52" t="s">
        <v>31</v>
      </c>
      <c r="B30" s="53">
        <v>2</v>
      </c>
      <c r="C30" s="53">
        <v>1</v>
      </c>
      <c r="D30" s="56">
        <f>B30/(B30+C30)</f>
        <v>0.6666666666666666</v>
      </c>
      <c r="E30" s="53">
        <v>23</v>
      </c>
      <c r="F30" s="53">
        <v>35</v>
      </c>
      <c r="G30" s="57">
        <f>F30*7/E30</f>
        <v>10.652173913043478</v>
      </c>
      <c r="H30" s="58">
        <v>0</v>
      </c>
      <c r="I30" s="31"/>
      <c r="J30" s="31"/>
      <c r="K30" s="31"/>
      <c r="L30" s="31"/>
      <c r="M30" s="31"/>
      <c r="N30" s="32"/>
    </row>
    <row r="31" spans="1:14" ht="16.5" thickBot="1">
      <c r="A31" s="27" t="s">
        <v>35</v>
      </c>
      <c r="B31" s="28">
        <v>0</v>
      </c>
      <c r="C31" s="28">
        <v>1</v>
      </c>
      <c r="D31" s="39">
        <f>B31/(B31+C31)</f>
        <v>0</v>
      </c>
      <c r="E31" s="28">
        <v>3</v>
      </c>
      <c r="F31" s="28">
        <v>7</v>
      </c>
      <c r="G31" s="40">
        <f>F31*7/E31</f>
        <v>16.333333333333332</v>
      </c>
      <c r="H31" s="41">
        <v>0</v>
      </c>
      <c r="I31" s="31"/>
      <c r="J31" s="31"/>
      <c r="K31" s="31"/>
      <c r="L31" s="31"/>
      <c r="M31" s="31"/>
      <c r="N31" s="32"/>
    </row>
    <row r="32" spans="1:14" ht="15.75">
      <c r="A32" s="11" t="s">
        <v>19</v>
      </c>
      <c r="B32" s="12">
        <f>SUM(B29:B31)</f>
        <v>3</v>
      </c>
      <c r="C32" s="12">
        <f>SUM(C29:C31)</f>
        <v>3</v>
      </c>
      <c r="D32" s="18">
        <f>B32/(B32+C32)</f>
        <v>0.5</v>
      </c>
      <c r="E32" s="12">
        <f>SUM(E29:E31)</f>
        <v>42</v>
      </c>
      <c r="F32" s="12">
        <f>SUM(F29:F31)</f>
        <v>66</v>
      </c>
      <c r="G32" s="19">
        <f>F32*7/E32</f>
        <v>11</v>
      </c>
      <c r="H32" s="20">
        <f>SUM(H29:H31)</f>
        <v>1</v>
      </c>
      <c r="I32" s="31"/>
      <c r="J32" s="31"/>
      <c r="K32" s="31"/>
      <c r="L32" s="31"/>
      <c r="M32" s="31"/>
      <c r="N32" s="32"/>
    </row>
    <row r="33" spans="1:14" ht="14.25">
      <c r="A33" s="5"/>
      <c r="B33" s="5"/>
      <c r="L33" s="5"/>
      <c r="M33" s="5"/>
      <c r="N33" s="6"/>
    </row>
    <row r="34" spans="4:14" ht="15">
      <c r="D34" s="1"/>
      <c r="E34" s="1"/>
      <c r="F34" s="1"/>
      <c r="G34" s="1"/>
      <c r="H34" s="2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</sheetData>
  <sheetProtection password="CEF4" sheet="1"/>
  <mergeCells count="1">
    <mergeCell ref="A3:N3"/>
  </mergeCells>
  <printOptions horizontalCentered="1"/>
  <pageMargins left="0.5" right="0.5" top="0.5" bottom="0.5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 Roche Jr</cp:lastModifiedBy>
  <cp:lastPrinted>2009-07-06T17:28:45Z</cp:lastPrinted>
  <dcterms:created xsi:type="dcterms:W3CDTF">1999-09-10T21:22:11Z</dcterms:created>
  <dcterms:modified xsi:type="dcterms:W3CDTF">2009-07-26T02:19:08Z</dcterms:modified>
  <cp:category/>
  <cp:version/>
  <cp:contentType/>
  <cp:contentStatus/>
</cp:coreProperties>
</file>